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裕宏1110430\招生宣導\111\百寶箱\招生名額\"/>
    </mc:Choice>
  </mc:AlternateContent>
  <xr:revisionPtr revIDLastSave="0" documentId="8_{3584F6CE-B705-43BE-83E0-2B3610A008A4}" xr6:coauthVersionLast="36" xr6:coauthVersionMax="36" xr10:uidLastSave="{00000000-0000-0000-0000-000000000000}"/>
  <bookViews>
    <workbookView xWindow="240" yWindow="15" windowWidth="11715" windowHeight="8445" xr2:uid="{00000000-000D-0000-FFFF-FFFF00000000}"/>
  </bookViews>
  <sheets>
    <sheet name="高中職免試&amp;特招" sheetId="6" r:id="rId1"/>
    <sheet name="高中職優免" sheetId="16" r:id="rId2"/>
    <sheet name="五專優免&amp;免試" sheetId="15" r:id="rId3"/>
    <sheet name="公立技優名額" sheetId="13" r:id="rId4"/>
    <sheet name="實用技能學程名額" sheetId="11" r:id="rId5"/>
    <sheet name="體育班&amp;運動優良名額" sheetId="14" r:id="rId6"/>
  </sheets>
  <calcPr calcId="191029"/>
</workbook>
</file>

<file path=xl/calcChain.xml><?xml version="1.0" encoding="utf-8"?>
<calcChain xmlns="http://schemas.openxmlformats.org/spreadsheetml/2006/main">
  <c r="U86" i="15" l="1"/>
  <c r="V10" i="6" l="1"/>
  <c r="V11" i="6"/>
  <c r="V12" i="6" s="1"/>
  <c r="V13" i="6" s="1"/>
  <c r="V14" i="6" s="1"/>
  <c r="V15" i="6" s="1"/>
  <c r="V16" i="6" s="1"/>
  <c r="V17" i="6" s="1"/>
  <c r="T10" i="6"/>
  <c r="T11" i="6" s="1"/>
  <c r="T12" i="6" s="1"/>
  <c r="T13" i="6"/>
  <c r="T14" i="6" s="1"/>
  <c r="T15" i="6" s="1"/>
  <c r="T16" i="6" s="1"/>
  <c r="T17" i="6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P10" i="6"/>
  <c r="P11" i="6" s="1"/>
  <c r="P12" i="6" s="1"/>
  <c r="P13" i="6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F10" i="6"/>
  <c r="F11" i="6" s="1"/>
  <c r="F12" i="6" s="1"/>
  <c r="F13" i="6" s="1"/>
  <c r="F14" i="6" s="1"/>
  <c r="F15" i="6" s="1"/>
  <c r="F16" i="6" s="1"/>
  <c r="F17" i="6" s="1"/>
  <c r="I4" i="14" l="1"/>
  <c r="I5" i="14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C4" i="14"/>
  <c r="C5" i="14" s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H71" i="14" l="1"/>
  <c r="E71" i="14"/>
  <c r="B71" i="14"/>
  <c r="I2" i="14"/>
  <c r="I3" i="14" s="1"/>
  <c r="K71" i="14" l="1"/>
  <c r="E9" i="6"/>
  <c r="E10" i="6"/>
  <c r="E11" i="6"/>
  <c r="E12" i="6"/>
  <c r="E13" i="6"/>
  <c r="E14" i="6"/>
  <c r="E15" i="6"/>
  <c r="E16" i="6"/>
  <c r="E17" i="6"/>
  <c r="E18" i="6"/>
  <c r="F18" i="6" s="1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8" i="6"/>
  <c r="AN431" i="6"/>
  <c r="AN7" i="6" s="1"/>
  <c r="U223" i="6"/>
  <c r="U429" i="6"/>
  <c r="U221" i="6"/>
  <c r="U217" i="6"/>
  <c r="F19" i="6" l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H4" i="11"/>
  <c r="H5" i="11" s="1"/>
  <c r="H6" i="11" s="1"/>
  <c r="H7" i="11" s="1"/>
  <c r="H8" i="11" s="1"/>
  <c r="H9" i="11" s="1"/>
  <c r="H10" i="11" s="1"/>
  <c r="H11" i="11" s="1"/>
  <c r="H12" i="11" s="1"/>
  <c r="H13" i="11" s="1"/>
  <c r="H3" i="11"/>
  <c r="G14" i="11"/>
  <c r="C14" i="11"/>
  <c r="E14" i="11"/>
  <c r="F4" i="11"/>
  <c r="F5" i="11" s="1"/>
  <c r="F6" i="11" s="1"/>
  <c r="F7" i="11" s="1"/>
  <c r="F8" i="11" s="1"/>
  <c r="F9" i="11" s="1"/>
  <c r="F10" i="11" s="1"/>
  <c r="F11" i="11" s="1"/>
  <c r="F12" i="11" s="1"/>
  <c r="F13" i="11" s="1"/>
  <c r="F3" i="11"/>
  <c r="D4" i="11"/>
  <c r="D5" i="11"/>
  <c r="D6" i="11"/>
  <c r="D7" i="11"/>
  <c r="D8" i="11" s="1"/>
  <c r="D9" i="11" s="1"/>
  <c r="D10" i="11" s="1"/>
  <c r="D11" i="11" s="1"/>
  <c r="D12" i="11" s="1"/>
  <c r="D13" i="11" s="1"/>
  <c r="D3" i="11"/>
  <c r="G11" i="11"/>
  <c r="G12" i="11"/>
  <c r="G13" i="11"/>
  <c r="G2" i="11"/>
  <c r="H2" i="11" s="1"/>
  <c r="F2" i="11"/>
  <c r="D2" i="11"/>
  <c r="AA60" i="15"/>
  <c r="Z60" i="15"/>
  <c r="S60" i="15"/>
  <c r="O60" i="15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8" i="6"/>
  <c r="U219" i="6"/>
  <c r="U220" i="6"/>
  <c r="U222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30" i="6"/>
  <c r="U9" i="6"/>
  <c r="U10" i="6"/>
  <c r="U11" i="6"/>
  <c r="U12" i="6"/>
  <c r="U13" i="6"/>
  <c r="U14" i="6"/>
  <c r="U15" i="6"/>
  <c r="U16" i="6"/>
  <c r="U17" i="6"/>
  <c r="U18" i="6"/>
  <c r="V18" i="6" s="1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8" i="6"/>
  <c r="V19" i="6" l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J59" i="16"/>
  <c r="AE46" i="6" l="1"/>
  <c r="AE35" i="6"/>
  <c r="AE27" i="6"/>
  <c r="AE25" i="6"/>
  <c r="AE17" i="6"/>
  <c r="AE15" i="6"/>
  <c r="AE13" i="6"/>
  <c r="AE9" i="6"/>
  <c r="X34" i="6"/>
  <c r="X26" i="6"/>
  <c r="X24" i="6"/>
  <c r="X16" i="6"/>
  <c r="X14" i="6"/>
  <c r="X12" i="6"/>
  <c r="X8" i="6"/>
  <c r="P8" i="6" l="1"/>
  <c r="P9" i="6" s="1"/>
  <c r="Q10" i="6" l="1"/>
  <c r="R10" i="6"/>
  <c r="Q9" i="6"/>
  <c r="R9" i="6"/>
  <c r="R11" i="6" l="1"/>
  <c r="Q11" i="6"/>
  <c r="O431" i="6"/>
  <c r="R12" i="6" l="1"/>
  <c r="Q12" i="6"/>
  <c r="J77" i="16"/>
  <c r="R13" i="6" l="1"/>
  <c r="Q13" i="6"/>
  <c r="G5" i="11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5" i="15"/>
  <c r="O24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5" i="15"/>
  <c r="O84" i="15"/>
  <c r="O7" i="15"/>
  <c r="P7" i="15" s="1"/>
  <c r="Z59" i="15"/>
  <c r="AA59" i="15"/>
  <c r="S59" i="15"/>
  <c r="R14" i="6" l="1"/>
  <c r="Q14" i="6"/>
  <c r="P8" i="15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S431" i="6"/>
  <c r="AJ10" i="6"/>
  <c r="AJ11" i="6"/>
  <c r="AJ12" i="6"/>
  <c r="AJ14" i="6"/>
  <c r="AJ16" i="6"/>
  <c r="AJ18" i="6"/>
  <c r="AJ19" i="6"/>
  <c r="AJ20" i="6"/>
  <c r="AJ21" i="6"/>
  <c r="AJ22" i="6"/>
  <c r="AJ23" i="6"/>
  <c r="AJ24" i="6"/>
  <c r="AJ26" i="6"/>
  <c r="AJ29" i="6"/>
  <c r="AJ28" i="6"/>
  <c r="AJ33" i="6"/>
  <c r="AJ30" i="6"/>
  <c r="AJ31" i="6"/>
  <c r="AJ32" i="6"/>
  <c r="AJ34" i="6"/>
  <c r="AJ37" i="6"/>
  <c r="AJ36" i="6"/>
  <c r="AJ38" i="6"/>
  <c r="AJ39" i="6"/>
  <c r="AJ40" i="6"/>
  <c r="AJ41" i="6"/>
  <c r="AJ42" i="6"/>
  <c r="AJ44" i="6"/>
  <c r="AJ45" i="6"/>
  <c r="AH13" i="6"/>
  <c r="AH15" i="6"/>
  <c r="AH17" i="6"/>
  <c r="AH25" i="6"/>
  <c r="AH27" i="6"/>
  <c r="AH35" i="6"/>
  <c r="AH46" i="6"/>
  <c r="AH9" i="6"/>
  <c r="AC9" i="6"/>
  <c r="AC10" i="6"/>
  <c r="AC11" i="6"/>
  <c r="AC13" i="6"/>
  <c r="AC15" i="6"/>
  <c r="AC17" i="6"/>
  <c r="AC18" i="6"/>
  <c r="AC19" i="6"/>
  <c r="AC20" i="6"/>
  <c r="AC21" i="6"/>
  <c r="AC22" i="6"/>
  <c r="AC23" i="6"/>
  <c r="AC25" i="6"/>
  <c r="AC27" i="6"/>
  <c r="AC29" i="6"/>
  <c r="AC28" i="6"/>
  <c r="AC33" i="6"/>
  <c r="AC30" i="6"/>
  <c r="AC31" i="6"/>
  <c r="AC32" i="6"/>
  <c r="AA34" i="6"/>
  <c r="AA12" i="6"/>
  <c r="AA14" i="6"/>
  <c r="AA16" i="6"/>
  <c r="AA24" i="6"/>
  <c r="AA26" i="6"/>
  <c r="AA8" i="6"/>
  <c r="R15" i="6" l="1"/>
  <c r="Q15" i="6"/>
  <c r="E19" i="13"/>
  <c r="C19" i="13"/>
  <c r="R16" i="6" l="1"/>
  <c r="Q16" i="6"/>
  <c r="J143" i="16"/>
  <c r="R17" i="6" l="1"/>
  <c r="Q17" i="6"/>
  <c r="AG432" i="6"/>
  <c r="Z432" i="6"/>
  <c r="R432" i="6"/>
  <c r="Q432" i="6"/>
  <c r="R18" i="6" l="1"/>
  <c r="Q18" i="6"/>
  <c r="S84" i="15"/>
  <c r="S83" i="15"/>
  <c r="S85" i="15"/>
  <c r="S81" i="15"/>
  <c r="S82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58" i="15"/>
  <c r="S57" i="15"/>
  <c r="S56" i="15"/>
  <c r="S55" i="15"/>
  <c r="S54" i="15"/>
  <c r="S50" i="15"/>
  <c r="S53" i="15"/>
  <c r="S52" i="15"/>
  <c r="S51" i="15"/>
  <c r="S48" i="15"/>
  <c r="S49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4" i="15"/>
  <c r="S25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R86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5" i="15"/>
  <c r="AA24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9" i="15"/>
  <c r="AA48" i="15"/>
  <c r="AA51" i="15"/>
  <c r="AA52" i="15"/>
  <c r="AA53" i="15"/>
  <c r="AA50" i="15"/>
  <c r="AA54" i="15"/>
  <c r="AA55" i="15"/>
  <c r="AA56" i="15"/>
  <c r="AA57" i="15"/>
  <c r="AA58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2" i="15"/>
  <c r="AA81" i="15"/>
  <c r="AA85" i="15"/>
  <c r="AA83" i="15"/>
  <c r="AA84" i="15"/>
  <c r="AA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5" i="15"/>
  <c r="Z24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9" i="15"/>
  <c r="Z48" i="15"/>
  <c r="Z51" i="15"/>
  <c r="Z52" i="15"/>
  <c r="Z53" i="15"/>
  <c r="Z50" i="15"/>
  <c r="Z54" i="15"/>
  <c r="Z55" i="15"/>
  <c r="Z56" i="15"/>
  <c r="Z57" i="15"/>
  <c r="Z58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2" i="15"/>
  <c r="Z81" i="15"/>
  <c r="Z85" i="15"/>
  <c r="Z83" i="15"/>
  <c r="Z84" i="15"/>
  <c r="Z7" i="15"/>
  <c r="X86" i="15"/>
  <c r="Y86" i="15"/>
  <c r="N86" i="15"/>
  <c r="R19" i="6" l="1"/>
  <c r="Q19" i="6"/>
  <c r="S86" i="15"/>
  <c r="Z86" i="15"/>
  <c r="AA86" i="15"/>
  <c r="I424" i="16"/>
  <c r="H424" i="16"/>
  <c r="R20" i="6" l="1"/>
  <c r="Q20" i="6"/>
  <c r="J23" i="16"/>
  <c r="J24" i="16"/>
  <c r="J26" i="16"/>
  <c r="J25" i="16"/>
  <c r="J27" i="16"/>
  <c r="J28" i="16"/>
  <c r="J22" i="16"/>
  <c r="J21" i="16"/>
  <c r="J29" i="16"/>
  <c r="J35" i="16"/>
  <c r="J31" i="16"/>
  <c r="J32" i="16"/>
  <c r="J36" i="16"/>
  <c r="J33" i="16"/>
  <c r="J37" i="16"/>
  <c r="J38" i="16"/>
  <c r="J50" i="16"/>
  <c r="J46" i="16"/>
  <c r="J44" i="16"/>
  <c r="J41" i="16"/>
  <c r="J43" i="16"/>
  <c r="J52" i="16"/>
  <c r="J49" i="16"/>
  <c r="J54" i="16"/>
  <c r="J45" i="16"/>
  <c r="J47" i="16"/>
  <c r="J53" i="16"/>
  <c r="J61" i="16"/>
  <c r="J72" i="16"/>
  <c r="J58" i="16"/>
  <c r="J57" i="16"/>
  <c r="J65" i="16"/>
  <c r="J51" i="16"/>
  <c r="J60" i="16"/>
  <c r="J62" i="16"/>
  <c r="J69" i="16"/>
  <c r="J64" i="16"/>
  <c r="J70" i="16"/>
  <c r="J55" i="16"/>
  <c r="J71" i="16"/>
  <c r="J56" i="16"/>
  <c r="J76" i="16"/>
  <c r="J75" i="16"/>
  <c r="J84" i="16"/>
  <c r="J95" i="16"/>
  <c r="J73" i="16"/>
  <c r="J88" i="16"/>
  <c r="J107" i="16"/>
  <c r="J79" i="16"/>
  <c r="J63" i="16"/>
  <c r="J74" i="16"/>
  <c r="J68" i="16"/>
  <c r="J80" i="16"/>
  <c r="J83" i="16"/>
  <c r="J87" i="16"/>
  <c r="J66" i="16"/>
  <c r="J78" i="16"/>
  <c r="J97" i="16"/>
  <c r="J82" i="16"/>
  <c r="J67" i="16"/>
  <c r="J101" i="16"/>
  <c r="J92" i="16"/>
  <c r="J93" i="16"/>
  <c r="J94" i="16"/>
  <c r="J115" i="16"/>
  <c r="J102" i="16"/>
  <c r="J105" i="16"/>
  <c r="J106" i="16"/>
  <c r="J81" i="16"/>
  <c r="J86" i="16"/>
  <c r="J108" i="16"/>
  <c r="J109" i="16"/>
  <c r="J89" i="16"/>
  <c r="J112" i="16"/>
  <c r="J110" i="16"/>
  <c r="J113" i="16"/>
  <c r="J96" i="16"/>
  <c r="J117" i="16"/>
  <c r="J91" i="16"/>
  <c r="J111" i="16"/>
  <c r="J116" i="16"/>
  <c r="J129" i="16"/>
  <c r="J130" i="16"/>
  <c r="J136" i="16"/>
  <c r="J137" i="16"/>
  <c r="J138" i="16"/>
  <c r="J163" i="16"/>
  <c r="J103" i="16"/>
  <c r="J99" i="16"/>
  <c r="J100" i="16"/>
  <c r="J126" i="16"/>
  <c r="J104" i="16"/>
  <c r="J118" i="16"/>
  <c r="J149" i="16"/>
  <c r="J151" i="16"/>
  <c r="J153" i="16"/>
  <c r="J139" i="16"/>
  <c r="J85" i="16"/>
  <c r="J124" i="16"/>
  <c r="J162" i="16"/>
  <c r="J164" i="16"/>
  <c r="J165" i="16"/>
  <c r="J166" i="16"/>
  <c r="J147" i="16"/>
  <c r="J173" i="16"/>
  <c r="J174" i="16"/>
  <c r="J181" i="16"/>
  <c r="J176" i="16"/>
  <c r="J119" i="16"/>
  <c r="J141" i="16"/>
  <c r="J120" i="16"/>
  <c r="J121" i="16"/>
  <c r="J114" i="16"/>
  <c r="J135" i="16"/>
  <c r="J132" i="16"/>
  <c r="J133" i="16"/>
  <c r="J134" i="16"/>
  <c r="J167" i="16"/>
  <c r="J122" i="16"/>
  <c r="J123" i="16"/>
  <c r="J125" i="16"/>
  <c r="J98" i="16"/>
  <c r="J199" i="16"/>
  <c r="J152" i="16"/>
  <c r="J127" i="16"/>
  <c r="J156" i="16"/>
  <c r="J155" i="16"/>
  <c r="J157" i="16"/>
  <c r="J150" i="16"/>
  <c r="J144" i="16"/>
  <c r="J142" i="16"/>
  <c r="J159" i="16"/>
  <c r="J160" i="16"/>
  <c r="J161" i="16"/>
  <c r="J189" i="16"/>
  <c r="J190" i="16"/>
  <c r="J154" i="16"/>
  <c r="J168" i="16"/>
  <c r="J169" i="16"/>
  <c r="J131" i="16"/>
  <c r="J148" i="16"/>
  <c r="J128" i="16"/>
  <c r="J158" i="16"/>
  <c r="J145" i="16"/>
  <c r="J146" i="16"/>
  <c r="J192" i="16"/>
  <c r="J191" i="16"/>
  <c r="J193" i="16"/>
  <c r="J194" i="16"/>
  <c r="J195" i="16"/>
  <c r="J196" i="16"/>
  <c r="J178" i="16"/>
  <c r="J179" i="16"/>
  <c r="J180" i="16"/>
  <c r="J175" i="16"/>
  <c r="J170" i="16"/>
  <c r="J171" i="16"/>
  <c r="J172" i="16"/>
  <c r="J197" i="16"/>
  <c r="J198" i="16"/>
  <c r="J177" i="16"/>
  <c r="J202" i="16"/>
  <c r="J204" i="16"/>
  <c r="J203" i="16"/>
  <c r="J205" i="16"/>
  <c r="J206" i="16"/>
  <c r="J207" i="16"/>
  <c r="J200" i="16"/>
  <c r="J208" i="16"/>
  <c r="J184" i="16"/>
  <c r="J182" i="16"/>
  <c r="J183" i="16"/>
  <c r="J186" i="16"/>
  <c r="J187" i="16"/>
  <c r="J209" i="16"/>
  <c r="J210" i="16"/>
  <c r="J185" i="16"/>
  <c r="J140" i="16"/>
  <c r="J20" i="16"/>
  <c r="R21" i="6" l="1"/>
  <c r="Q21" i="6"/>
  <c r="AB8" i="6"/>
  <c r="R22" i="6" l="1"/>
  <c r="Q22" i="6"/>
  <c r="V8" i="6"/>
  <c r="T8" i="6"/>
  <c r="R23" i="6" l="1"/>
  <c r="Q23" i="6"/>
  <c r="G3" i="11"/>
  <c r="G4" i="11"/>
  <c r="G6" i="11"/>
  <c r="G7" i="11"/>
  <c r="G8" i="11"/>
  <c r="G9" i="11"/>
  <c r="G10" i="11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Q86" i="15"/>
  <c r="E86" i="15"/>
  <c r="O86" i="15" s="1"/>
  <c r="R24" i="6" l="1"/>
  <c r="Q24" i="6"/>
  <c r="G19" i="13"/>
  <c r="F7" i="15"/>
  <c r="R25" i="6" l="1"/>
  <c r="Q25" i="6"/>
  <c r="W431" i="6"/>
  <c r="W7" i="6" s="1"/>
  <c r="AM431" i="6"/>
  <c r="AM7" i="6" s="1"/>
  <c r="Q26" i="6" l="1"/>
  <c r="R26" i="6"/>
  <c r="AL431" i="6"/>
  <c r="AL7" i="6" s="1"/>
  <c r="R27" i="6" l="1"/>
  <c r="Q27" i="6"/>
  <c r="N431" i="6"/>
  <c r="N7" i="6" s="1"/>
  <c r="AJ46" i="6"/>
  <c r="AJ35" i="6"/>
  <c r="AJ27" i="6"/>
  <c r="AJ25" i="6"/>
  <c r="AJ17" i="6"/>
  <c r="AJ15" i="6"/>
  <c r="AJ13" i="6"/>
  <c r="AJ9" i="6"/>
  <c r="AC34" i="6"/>
  <c r="AC26" i="6"/>
  <c r="AC24" i="6"/>
  <c r="AC16" i="6"/>
  <c r="AC14" i="6"/>
  <c r="AC8" i="6"/>
  <c r="AD8" i="6" s="1"/>
  <c r="R28" i="6" l="1"/>
  <c r="Q28" i="6"/>
  <c r="AC12" i="6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C2" i="14"/>
  <c r="C3" i="14" s="1"/>
  <c r="R29" i="6" l="1"/>
  <c r="Q29" i="6"/>
  <c r="F8" i="6"/>
  <c r="F2" i="13"/>
  <c r="F3" i="13" s="1"/>
  <c r="D2" i="13"/>
  <c r="D3" i="13" s="1"/>
  <c r="M431" i="6"/>
  <c r="M7" i="6" s="1"/>
  <c r="L431" i="6"/>
  <c r="AP431" i="6"/>
  <c r="AP7" i="6" s="1"/>
  <c r="G2" i="13"/>
  <c r="H2" i="13" s="1"/>
  <c r="I431" i="6"/>
  <c r="AR431" i="6"/>
  <c r="AR7" i="6" s="1"/>
  <c r="J431" i="6"/>
  <c r="J7" i="6" s="1"/>
  <c r="K431" i="6"/>
  <c r="K7" i="6" s="1"/>
  <c r="AO431" i="6"/>
  <c r="AO7" i="6" s="1"/>
  <c r="Y8" i="6"/>
  <c r="Z8" i="6" s="1"/>
  <c r="AF9" i="6"/>
  <c r="AG9" i="6" s="1"/>
  <c r="AQ431" i="6"/>
  <c r="AQ7" i="6" s="1"/>
  <c r="X431" i="6"/>
  <c r="AE431" i="6"/>
  <c r="E431" i="6" l="1"/>
  <c r="E434" i="6"/>
  <c r="D4" i="13"/>
  <c r="D5" i="13" s="1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F4" i="13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L7" i="6"/>
  <c r="I7" i="6"/>
  <c r="H3" i="13"/>
  <c r="H4" i="13" l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F8" i="15" l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J424" i="16" l="1"/>
  <c r="F9" i="6" l="1"/>
  <c r="AI9" i="6"/>
  <c r="AK9" i="6"/>
  <c r="T9" i="6"/>
  <c r="AB9" i="6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H10" i="6" l="1"/>
  <c r="G10" i="6"/>
  <c r="G9" i="6"/>
  <c r="H9" i="6"/>
  <c r="Y9" i="6"/>
  <c r="Y10" i="6" s="1"/>
  <c r="Y11" i="6" l="1"/>
  <c r="Z10" i="6"/>
  <c r="G11" i="6"/>
  <c r="H11" i="6"/>
  <c r="Z9" i="6"/>
  <c r="G8" i="6"/>
  <c r="H12" i="6" l="1"/>
  <c r="G12" i="6"/>
  <c r="Z11" i="6"/>
  <c r="Y12" i="6"/>
  <c r="Q8" i="6"/>
  <c r="V9" i="6"/>
  <c r="AD9" i="6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Z12" i="6" l="1"/>
  <c r="Y13" i="6"/>
  <c r="H13" i="6"/>
  <c r="G13" i="6"/>
  <c r="R8" i="6"/>
  <c r="H14" i="6" l="1"/>
  <c r="G14" i="6"/>
  <c r="Y14" i="6"/>
  <c r="Z13" i="6"/>
  <c r="H8" i="6"/>
  <c r="AI10" i="6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K10" i="6"/>
  <c r="AK11" i="6" s="1"/>
  <c r="AK12" i="6" s="1"/>
  <c r="AK13" i="6" s="1"/>
  <c r="AK14" i="6" s="1"/>
  <c r="AK15" i="6" s="1"/>
  <c r="AK16" i="6" s="1"/>
  <c r="AK17" i="6" s="1"/>
  <c r="AK18" i="6" s="1"/>
  <c r="AK19" i="6" s="1"/>
  <c r="AK20" i="6" s="1"/>
  <c r="AK21" i="6" s="1"/>
  <c r="AK22" i="6" s="1"/>
  <c r="AK23" i="6" s="1"/>
  <c r="AK24" i="6" s="1"/>
  <c r="AK25" i="6" s="1"/>
  <c r="AK26" i="6" s="1"/>
  <c r="AK27" i="6" s="1"/>
  <c r="AK28" i="6" s="1"/>
  <c r="AK29" i="6" s="1"/>
  <c r="Z14" i="6" l="1"/>
  <c r="Y15" i="6"/>
  <c r="G15" i="6"/>
  <c r="H15" i="6"/>
  <c r="AF10" i="6"/>
  <c r="AF11" i="6" s="1"/>
  <c r="H16" i="6" l="1"/>
  <c r="G16" i="6"/>
  <c r="AF12" i="6"/>
  <c r="AG11" i="6"/>
  <c r="Z15" i="6"/>
  <c r="Y16" i="6"/>
  <c r="AG10" i="6"/>
  <c r="AF13" i="6" l="1"/>
  <c r="AG12" i="6"/>
  <c r="Y17" i="6"/>
  <c r="Z16" i="6"/>
  <c r="H17" i="6"/>
  <c r="G17" i="6"/>
  <c r="H18" i="6" l="1"/>
  <c r="G18" i="6"/>
  <c r="AF14" i="6"/>
  <c r="AG13" i="6"/>
  <c r="Y18" i="6"/>
  <c r="Z17" i="6"/>
  <c r="AG14" i="6" l="1"/>
  <c r="AF15" i="6"/>
  <c r="Y19" i="6"/>
  <c r="Z18" i="6"/>
  <c r="G19" i="6"/>
  <c r="H19" i="6"/>
  <c r="H20" i="6" l="1"/>
  <c r="G20" i="6"/>
  <c r="Y20" i="6"/>
  <c r="Z19" i="6"/>
  <c r="AF16" i="6"/>
  <c r="AG15" i="6"/>
  <c r="Y21" i="6" l="1"/>
  <c r="Z20" i="6"/>
  <c r="AF17" i="6"/>
  <c r="AG16" i="6"/>
  <c r="H21" i="6"/>
  <c r="G21" i="6"/>
  <c r="AF18" i="6" l="1"/>
  <c r="AG17" i="6"/>
  <c r="H22" i="6"/>
  <c r="G22" i="6"/>
  <c r="Y22" i="6"/>
  <c r="Z21" i="6"/>
  <c r="Y23" i="6" l="1"/>
  <c r="Z22" i="6"/>
  <c r="G23" i="6"/>
  <c r="H23" i="6"/>
  <c r="AF19" i="6"/>
  <c r="AG18" i="6"/>
  <c r="H24" i="6" l="1"/>
  <c r="G24" i="6"/>
  <c r="Y24" i="6"/>
  <c r="Z23" i="6"/>
  <c r="AF20" i="6"/>
  <c r="AG19" i="6"/>
  <c r="Y25" i="6" l="1"/>
  <c r="Z24" i="6"/>
  <c r="AF21" i="6"/>
  <c r="AG20" i="6"/>
  <c r="H25" i="6"/>
  <c r="G25" i="6"/>
  <c r="AF22" i="6" l="1"/>
  <c r="AG21" i="6"/>
  <c r="Y26" i="6"/>
  <c r="Z25" i="6"/>
  <c r="H26" i="6"/>
  <c r="G26" i="6"/>
  <c r="G27" i="6" l="1"/>
  <c r="H27" i="6"/>
  <c r="Y27" i="6"/>
  <c r="Z26" i="6"/>
  <c r="AF23" i="6"/>
  <c r="AG22" i="6"/>
  <c r="Y28" i="6" l="1"/>
  <c r="Z27" i="6"/>
  <c r="H28" i="6"/>
  <c r="G28" i="6"/>
  <c r="AF24" i="6"/>
  <c r="AG23" i="6"/>
  <c r="AF25" i="6" l="1"/>
  <c r="AG24" i="6"/>
  <c r="G29" i="6"/>
  <c r="H29" i="6"/>
  <c r="Y29" i="6"/>
  <c r="Z28" i="6"/>
  <c r="AF26" i="6" l="1"/>
  <c r="AG25" i="6"/>
  <c r="Y30" i="6"/>
  <c r="Z29" i="6"/>
  <c r="Y31" i="6" l="1"/>
  <c r="Z30" i="6"/>
  <c r="AF27" i="6"/>
  <c r="AG26" i="6"/>
  <c r="AF28" i="6" l="1"/>
  <c r="AG27" i="6"/>
  <c r="Y32" i="6"/>
  <c r="Z31" i="6"/>
  <c r="AF29" i="6" l="1"/>
  <c r="AG28" i="6"/>
  <c r="Y33" i="6"/>
  <c r="Z32" i="6"/>
  <c r="AG29" i="6" l="1"/>
  <c r="Y34" i="6"/>
  <c r="Z34" i="6" s="1"/>
  <c r="Z33" i="6"/>
  <c r="AK30" i="6" l="1"/>
  <c r="AK31" i="6" s="1"/>
  <c r="AK32" i="6" s="1"/>
  <c r="AI30" i="6"/>
  <c r="AI31" i="6" s="1"/>
  <c r="AI32" i="6" s="1"/>
  <c r="AF30" i="6" l="1"/>
  <c r="AF31" i="6"/>
  <c r="AF32" i="6"/>
  <c r="AG32" i="6" s="1"/>
  <c r="AG30" i="6"/>
  <c r="AG31" i="6" l="1"/>
  <c r="P30" i="6" l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P99" i="6" s="1"/>
  <c r="P100" i="6" s="1"/>
  <c r="P101" i="6" s="1"/>
  <c r="P102" i="6" s="1"/>
  <c r="P103" i="6" s="1"/>
  <c r="P104" i="6" s="1"/>
  <c r="P105" i="6" s="1"/>
  <c r="P106" i="6" s="1"/>
  <c r="P107" i="6" s="1"/>
  <c r="P108" i="6" s="1"/>
  <c r="P109" i="6" s="1"/>
  <c r="P110" i="6" s="1"/>
  <c r="P111" i="6" s="1"/>
  <c r="P112" i="6" s="1"/>
  <c r="P113" i="6" s="1"/>
  <c r="P114" i="6" s="1"/>
  <c r="P115" i="6" s="1"/>
  <c r="P116" i="6" s="1"/>
  <c r="P117" i="6" s="1"/>
  <c r="P118" i="6" s="1"/>
  <c r="P119" i="6" s="1"/>
  <c r="P120" i="6" s="1"/>
  <c r="P121" i="6" s="1"/>
  <c r="P122" i="6" s="1"/>
  <c r="P123" i="6" s="1"/>
  <c r="P124" i="6" s="1"/>
  <c r="P125" i="6" s="1"/>
  <c r="P126" i="6" s="1"/>
  <c r="P127" i="6" s="1"/>
  <c r="P128" i="6" s="1"/>
  <c r="P129" i="6" s="1"/>
  <c r="P130" i="6" s="1"/>
  <c r="P131" i="6" s="1"/>
  <c r="P132" i="6" s="1"/>
  <c r="P133" i="6" s="1"/>
  <c r="P134" i="6" s="1"/>
  <c r="P135" i="6" s="1"/>
  <c r="P136" i="6" s="1"/>
  <c r="P137" i="6" s="1"/>
  <c r="P138" i="6" s="1"/>
  <c r="P139" i="6" s="1"/>
  <c r="P140" i="6" s="1"/>
  <c r="P141" i="6" s="1"/>
  <c r="P142" i="6" s="1"/>
  <c r="P143" i="6" s="1"/>
  <c r="P144" i="6" s="1"/>
  <c r="P145" i="6" s="1"/>
  <c r="P146" i="6" s="1"/>
  <c r="P147" i="6" s="1"/>
  <c r="P148" i="6" s="1"/>
  <c r="P149" i="6" s="1"/>
  <c r="P150" i="6" s="1"/>
  <c r="P151" i="6" s="1"/>
  <c r="P152" i="6" s="1"/>
  <c r="P153" i="6" s="1"/>
  <c r="P154" i="6" s="1"/>
  <c r="P155" i="6" s="1"/>
  <c r="P156" i="6" s="1"/>
  <c r="P157" i="6" s="1"/>
  <c r="P158" i="6" s="1"/>
  <c r="P159" i="6" s="1"/>
  <c r="P160" i="6" s="1"/>
  <c r="P161" i="6" s="1"/>
  <c r="P162" i="6" s="1"/>
  <c r="P163" i="6" s="1"/>
  <c r="P164" i="6" s="1"/>
  <c r="P165" i="6" s="1"/>
  <c r="P166" i="6" s="1"/>
  <c r="P167" i="6" s="1"/>
  <c r="P168" i="6" s="1"/>
  <c r="P169" i="6" s="1"/>
  <c r="P170" i="6" s="1"/>
  <c r="F38" i="6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138" i="6" s="1"/>
  <c r="F139" i="6" s="1"/>
  <c r="F140" i="6" s="1"/>
  <c r="F141" i="6" s="1"/>
  <c r="F142" i="6" s="1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154" i="6" s="1"/>
  <c r="F155" i="6" s="1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67" i="6" s="1"/>
  <c r="F168" i="6" s="1"/>
  <c r="F169" i="6" s="1"/>
  <c r="F170" i="6" s="1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82" i="6" s="1"/>
  <c r="F183" i="6" s="1"/>
  <c r="F184" i="6" s="1"/>
  <c r="F185" i="6" s="1"/>
  <c r="F186" i="6" s="1"/>
  <c r="F187" i="6" s="1"/>
  <c r="F188" i="6" s="1"/>
  <c r="F189" i="6" s="1"/>
  <c r="F190" i="6" s="1"/>
  <c r="F191" i="6" s="1"/>
  <c r="F192" i="6" s="1"/>
  <c r="F193" i="6" s="1"/>
  <c r="F194" i="6" s="1"/>
  <c r="F195" i="6" s="1"/>
  <c r="F196" i="6" s="1"/>
  <c r="F197" i="6" s="1"/>
  <c r="F198" i="6" s="1"/>
  <c r="F199" i="6" s="1"/>
  <c r="F200" i="6" s="1"/>
  <c r="F201" i="6" s="1"/>
  <c r="F202" i="6" s="1"/>
  <c r="F203" i="6" s="1"/>
  <c r="F204" i="6" s="1"/>
  <c r="F205" i="6" s="1"/>
  <c r="F206" i="6" s="1"/>
  <c r="F207" i="6" s="1"/>
  <c r="F208" i="6" s="1"/>
  <c r="F209" i="6" s="1"/>
  <c r="F210" i="6" s="1"/>
  <c r="F211" i="6" s="1"/>
  <c r="F212" i="6" s="1"/>
  <c r="F213" i="6" s="1"/>
  <c r="F214" i="6" s="1"/>
  <c r="F215" i="6" s="1"/>
  <c r="F216" i="6" s="1"/>
  <c r="F217" i="6" s="1"/>
  <c r="F218" i="6" s="1"/>
  <c r="F219" i="6" s="1"/>
  <c r="F220" i="6" s="1"/>
  <c r="F221" i="6" s="1"/>
  <c r="F222" i="6" s="1"/>
  <c r="F223" i="6" s="1"/>
  <c r="F224" i="6" s="1"/>
  <c r="F225" i="6" s="1"/>
  <c r="F226" i="6" s="1"/>
  <c r="F227" i="6" s="1"/>
  <c r="F228" i="6" s="1"/>
  <c r="F229" i="6" s="1"/>
  <c r="F30" i="6"/>
  <c r="F31" i="6" s="1"/>
  <c r="F32" i="6" s="1"/>
  <c r="F33" i="6" s="1"/>
  <c r="F34" i="6" s="1"/>
  <c r="F35" i="6" s="1"/>
  <c r="F36" i="6" s="1"/>
  <c r="F37" i="6"/>
  <c r="Q170" i="6"/>
  <c r="Q167" i="6"/>
  <c r="R167" i="6"/>
  <c r="R166" i="6"/>
  <c r="Q166" i="6"/>
  <c r="R169" i="6"/>
  <c r="Q169" i="6"/>
  <c r="Q168" i="6"/>
  <c r="R168" i="6"/>
  <c r="G225" i="6"/>
  <c r="R162" i="6"/>
  <c r="Q162" i="6"/>
  <c r="G223" i="6"/>
  <c r="Q160" i="6"/>
  <c r="R160" i="6"/>
  <c r="Q159" i="6"/>
  <c r="R159" i="6"/>
  <c r="G219" i="6"/>
  <c r="Q163" i="6"/>
  <c r="R163" i="6"/>
  <c r="Q154" i="6"/>
  <c r="R154" i="6"/>
  <c r="G215" i="6"/>
  <c r="Q150" i="6"/>
  <c r="R150" i="6"/>
  <c r="Q151" i="6"/>
  <c r="R151" i="6"/>
  <c r="Q148" i="6"/>
  <c r="R148" i="6"/>
  <c r="Q149" i="6"/>
  <c r="R149" i="6"/>
  <c r="R146" i="6"/>
  <c r="Q146" i="6"/>
  <c r="R145" i="6"/>
  <c r="Q145" i="6"/>
  <c r="G209" i="6"/>
  <c r="R144" i="6"/>
  <c r="Q144" i="6"/>
  <c r="G208" i="6"/>
  <c r="H208" i="6"/>
  <c r="R143" i="6"/>
  <c r="Q143" i="6"/>
  <c r="R147" i="6"/>
  <c r="Q147" i="6"/>
  <c r="G206" i="6"/>
  <c r="H206" i="6"/>
  <c r="H205" i="6"/>
  <c r="G205" i="6"/>
  <c r="R141" i="6"/>
  <c r="Q141" i="6"/>
  <c r="G207" i="6"/>
  <c r="H207" i="6"/>
  <c r="Q139" i="6"/>
  <c r="R139" i="6"/>
  <c r="R142" i="6"/>
  <c r="Q142" i="6"/>
  <c r="R156" i="6"/>
  <c r="Q156" i="6"/>
  <c r="Q137" i="6"/>
  <c r="R137" i="6"/>
  <c r="R135" i="6"/>
  <c r="Q135" i="6"/>
  <c r="G200" i="6"/>
  <c r="H200" i="6"/>
  <c r="R138" i="6"/>
  <c r="Q138" i="6"/>
  <c r="H199" i="6"/>
  <c r="G199" i="6"/>
  <c r="R132" i="6"/>
  <c r="Q132" i="6"/>
  <c r="H197" i="6"/>
  <c r="G197" i="6"/>
  <c r="R161" i="6"/>
  <c r="Q161" i="6"/>
  <c r="Q158" i="6"/>
  <c r="R158" i="6"/>
  <c r="R130" i="6"/>
  <c r="Q130" i="6"/>
  <c r="G194" i="6"/>
  <c r="H194" i="6"/>
  <c r="H198" i="6"/>
  <c r="H193" i="6"/>
  <c r="G193" i="6"/>
  <c r="R129" i="6"/>
  <c r="Q129" i="6"/>
  <c r="Q131" i="6"/>
  <c r="R131" i="6"/>
  <c r="H192" i="6"/>
  <c r="H195" i="6"/>
  <c r="G195" i="6"/>
  <c r="H196" i="6"/>
  <c r="H191" i="6"/>
  <c r="R127" i="6"/>
  <c r="Q127" i="6"/>
  <c r="H190" i="6"/>
  <c r="Q134" i="6"/>
  <c r="R134" i="6"/>
  <c r="R125" i="6"/>
  <c r="Q125" i="6"/>
  <c r="R126" i="6"/>
  <c r="Q126" i="6"/>
  <c r="R124" i="6"/>
  <c r="Q124" i="6"/>
  <c r="H212" i="6"/>
  <c r="G212" i="6"/>
  <c r="H211" i="6"/>
  <c r="R157" i="6"/>
  <c r="Q157" i="6"/>
  <c r="Q123" i="6"/>
  <c r="R123" i="6"/>
  <c r="G189" i="6"/>
  <c r="H189" i="6"/>
  <c r="G188" i="6"/>
  <c r="R121" i="6"/>
  <c r="Q121" i="6"/>
  <c r="Q120" i="6"/>
  <c r="R120" i="6"/>
  <c r="R152" i="6"/>
  <c r="Q152" i="6"/>
  <c r="H187" i="6"/>
  <c r="G183" i="6"/>
  <c r="H183" i="6"/>
  <c r="Q118" i="6"/>
  <c r="R118" i="6"/>
  <c r="G186" i="6"/>
  <c r="Q117" i="6"/>
  <c r="R117" i="6"/>
  <c r="R116" i="6"/>
  <c r="Q116" i="6"/>
  <c r="H180" i="6"/>
  <c r="G180" i="6"/>
  <c r="H179" i="6"/>
  <c r="Q164" i="6"/>
  <c r="R164" i="6"/>
  <c r="H182" i="6"/>
  <c r="H184" i="6"/>
  <c r="G184" i="6"/>
  <c r="G177" i="6"/>
  <c r="R119" i="6"/>
  <c r="Q119" i="6"/>
  <c r="H176" i="6"/>
  <c r="G181" i="6"/>
  <c r="H181" i="6"/>
  <c r="G178" i="6"/>
  <c r="R111" i="6"/>
  <c r="Q111" i="6"/>
  <c r="Q114" i="6"/>
  <c r="R114" i="6"/>
  <c r="H174" i="6"/>
  <c r="G174" i="6"/>
  <c r="H175" i="6"/>
  <c r="R109" i="6"/>
  <c r="Q109" i="6"/>
  <c r="G173" i="6"/>
  <c r="R165" i="6"/>
  <c r="Q165" i="6"/>
  <c r="R107" i="6"/>
  <c r="Q107" i="6"/>
  <c r="H170" i="6"/>
  <c r="G170" i="6"/>
  <c r="R106" i="6"/>
  <c r="Q106" i="6"/>
  <c r="H172" i="6"/>
  <c r="G172" i="6"/>
  <c r="R105" i="6"/>
  <c r="Q105" i="6"/>
  <c r="Q140" i="6"/>
  <c r="R140" i="6"/>
  <c r="Q104" i="6"/>
  <c r="R104" i="6"/>
  <c r="H171" i="6"/>
  <c r="G171" i="6"/>
  <c r="R103" i="6"/>
  <c r="Q103" i="6"/>
  <c r="G167" i="6"/>
  <c r="H167" i="6"/>
  <c r="Q102" i="6"/>
  <c r="R102" i="6"/>
  <c r="H166" i="6"/>
  <c r="G166" i="6"/>
  <c r="G169" i="6"/>
  <c r="H169" i="6"/>
  <c r="R101" i="6"/>
  <c r="Q101" i="6"/>
  <c r="G165" i="6"/>
  <c r="H165" i="6"/>
  <c r="Q122" i="6"/>
  <c r="R122" i="6"/>
  <c r="G164" i="6"/>
  <c r="H164" i="6"/>
  <c r="Q100" i="6"/>
  <c r="R100" i="6"/>
  <c r="G168" i="6"/>
  <c r="H168" i="6"/>
  <c r="Q99" i="6"/>
  <c r="R99" i="6"/>
  <c r="Q110" i="6"/>
  <c r="R110" i="6"/>
  <c r="Q108" i="6"/>
  <c r="R108" i="6"/>
  <c r="R153" i="6"/>
  <c r="Q153" i="6"/>
  <c r="Q96" i="6"/>
  <c r="R96" i="6"/>
  <c r="G162" i="6"/>
  <c r="H162" i="6"/>
  <c r="R95" i="6"/>
  <c r="Q95" i="6"/>
  <c r="R155" i="6"/>
  <c r="Q155" i="6"/>
  <c r="Q113" i="6"/>
  <c r="R113" i="6"/>
  <c r="Q94" i="6"/>
  <c r="R94" i="6"/>
  <c r="G160" i="6"/>
  <c r="H160" i="6"/>
  <c r="G159" i="6"/>
  <c r="H159" i="6"/>
  <c r="Q93" i="6"/>
  <c r="R93" i="6"/>
  <c r="G157" i="6"/>
  <c r="H157" i="6"/>
  <c r="H155" i="6"/>
  <c r="G155" i="6"/>
  <c r="G154" i="6"/>
  <c r="H154" i="6"/>
  <c r="R90" i="6"/>
  <c r="Q90" i="6"/>
  <c r="H163" i="6"/>
  <c r="G163" i="6"/>
  <c r="R89" i="6"/>
  <c r="Q89" i="6"/>
  <c r="H153" i="6"/>
  <c r="G153" i="6"/>
  <c r="Q115" i="6"/>
  <c r="R115" i="6"/>
  <c r="G152" i="6"/>
  <c r="H152" i="6"/>
  <c r="Q88" i="6"/>
  <c r="R88" i="6"/>
  <c r="R87" i="6"/>
  <c r="Q87" i="6"/>
  <c r="G150" i="6"/>
  <c r="H150" i="6"/>
  <c r="Q86" i="6"/>
  <c r="R86" i="6"/>
  <c r="H151" i="6"/>
  <c r="G151" i="6"/>
  <c r="R85" i="6"/>
  <c r="Q85" i="6"/>
  <c r="G148" i="6"/>
  <c r="H148" i="6"/>
  <c r="Q84" i="6"/>
  <c r="R84" i="6"/>
  <c r="H149" i="6"/>
  <c r="G149" i="6"/>
  <c r="R83" i="6"/>
  <c r="Q83" i="6"/>
  <c r="R97" i="6"/>
  <c r="Q97" i="6"/>
  <c r="G146" i="6"/>
  <c r="H146" i="6"/>
  <c r="Q82" i="6"/>
  <c r="R82" i="6"/>
  <c r="R81" i="6"/>
  <c r="Q81" i="6"/>
  <c r="G145" i="6"/>
  <c r="H145" i="6"/>
  <c r="R133" i="6"/>
  <c r="Q133" i="6"/>
  <c r="G144" i="6"/>
  <c r="H144" i="6"/>
  <c r="H147" i="6"/>
  <c r="G147" i="6"/>
  <c r="R79" i="6"/>
  <c r="Q79" i="6"/>
  <c r="H143" i="6"/>
  <c r="G143" i="6"/>
  <c r="Q92" i="6"/>
  <c r="R92" i="6"/>
  <c r="Q112" i="6"/>
  <c r="R112" i="6"/>
  <c r="G185" i="6"/>
  <c r="H185" i="6"/>
  <c r="H141" i="6"/>
  <c r="G141" i="6"/>
  <c r="R91" i="6"/>
  <c r="Q91" i="6"/>
  <c r="H140" i="6"/>
  <c r="G140" i="6"/>
  <c r="R76" i="6"/>
  <c r="Q76" i="6"/>
  <c r="H142" i="6"/>
  <c r="G142" i="6"/>
  <c r="R75" i="6"/>
  <c r="Q75" i="6"/>
  <c r="G139" i="6"/>
  <c r="H139" i="6"/>
  <c r="R74" i="6"/>
  <c r="Q74" i="6"/>
  <c r="G156" i="6"/>
  <c r="H156" i="6"/>
  <c r="R73" i="6"/>
  <c r="Q73" i="6"/>
  <c r="G137" i="6"/>
  <c r="H137" i="6"/>
  <c r="Q80" i="6"/>
  <c r="R80" i="6"/>
  <c r="Q136" i="6"/>
  <c r="R136" i="6"/>
  <c r="H136" i="6"/>
  <c r="G136" i="6"/>
  <c r="Q72" i="6"/>
  <c r="R72" i="6"/>
  <c r="R71" i="6"/>
  <c r="Q71" i="6"/>
  <c r="G135" i="6"/>
  <c r="H135" i="6"/>
  <c r="H134" i="6"/>
  <c r="G134" i="6"/>
  <c r="R70" i="6"/>
  <c r="Q70" i="6"/>
  <c r="H138" i="6"/>
  <c r="G138" i="6"/>
  <c r="Q69" i="6"/>
  <c r="R69" i="6"/>
  <c r="G133" i="6"/>
  <c r="H133" i="6"/>
  <c r="Q98" i="6"/>
  <c r="R98" i="6"/>
  <c r="G132" i="6"/>
  <c r="H132" i="6"/>
  <c r="R68" i="6"/>
  <c r="Q68" i="6"/>
  <c r="G161" i="6"/>
  <c r="H161" i="6"/>
  <c r="R67" i="6"/>
  <c r="Q67" i="6"/>
  <c r="H131" i="6"/>
  <c r="G131" i="6"/>
  <c r="Q78" i="6"/>
  <c r="R78" i="6"/>
  <c r="R128" i="6"/>
  <c r="Q128" i="6"/>
  <c r="G130" i="6"/>
  <c r="H130" i="6"/>
  <c r="Q66" i="6"/>
  <c r="R66" i="6"/>
  <c r="H158" i="6"/>
  <c r="G158" i="6"/>
  <c r="G120" i="6"/>
  <c r="H120" i="6"/>
  <c r="G112" i="6"/>
  <c r="H112" i="6"/>
  <c r="G128" i="6"/>
  <c r="H128" i="6"/>
  <c r="G118" i="6"/>
  <c r="H118" i="6"/>
  <c r="G110" i="6"/>
  <c r="H110" i="6"/>
  <c r="H108" i="6"/>
  <c r="G108" i="6"/>
  <c r="G124" i="6"/>
  <c r="H124" i="6"/>
  <c r="H117" i="6"/>
  <c r="G117" i="6"/>
  <c r="G122" i="6"/>
  <c r="H122" i="6"/>
  <c r="H119" i="6"/>
  <c r="G119" i="6"/>
  <c r="R77" i="6"/>
  <c r="Q77" i="6"/>
  <c r="H102" i="6"/>
  <c r="G102" i="6"/>
  <c r="H45" i="6"/>
  <c r="G45" i="6"/>
  <c r="G98" i="6"/>
  <c r="H98" i="6"/>
  <c r="H107" i="6"/>
  <c r="G107" i="6"/>
  <c r="Q65" i="6"/>
  <c r="R65" i="6"/>
  <c r="T30" i="6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T63" i="6" s="1"/>
  <c r="T64" i="6" s="1"/>
  <c r="T65" i="6" s="1"/>
  <c r="T66" i="6" s="1"/>
  <c r="T67" i="6" s="1"/>
  <c r="T68" i="6" s="1"/>
  <c r="T69" i="6" s="1"/>
  <c r="T70" i="6" s="1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T85" i="6" s="1"/>
  <c r="T86" i="6" s="1"/>
  <c r="T87" i="6" s="1"/>
  <c r="T88" i="6" s="1"/>
  <c r="T89" i="6" s="1"/>
  <c r="T90" i="6" s="1"/>
  <c r="T91" i="6" s="1"/>
  <c r="T92" i="6" s="1"/>
  <c r="T93" i="6" s="1"/>
  <c r="T94" i="6" s="1"/>
  <c r="T95" i="6" s="1"/>
  <c r="T96" i="6" s="1"/>
  <c r="T97" i="6" s="1"/>
  <c r="T98" i="6" s="1"/>
  <c r="T99" i="6" s="1"/>
  <c r="T100" i="6" s="1"/>
  <c r="T101" i="6" s="1"/>
  <c r="T102" i="6" s="1"/>
  <c r="T103" i="6" s="1"/>
  <c r="T104" i="6" s="1"/>
  <c r="T105" i="6" s="1"/>
  <c r="T106" i="6" s="1"/>
  <c r="T107" i="6" s="1"/>
  <c r="T108" i="6" s="1"/>
  <c r="T109" i="6" s="1"/>
  <c r="T110" i="6" s="1"/>
  <c r="T111" i="6" s="1"/>
  <c r="T112" i="6" s="1"/>
  <c r="T113" i="6" s="1"/>
  <c r="T114" i="6" s="1"/>
  <c r="T115" i="6" s="1"/>
  <c r="T116" i="6" s="1"/>
  <c r="T117" i="6" s="1"/>
  <c r="T118" i="6" s="1"/>
  <c r="T119" i="6" s="1"/>
  <c r="T120" i="6" s="1"/>
  <c r="T121" i="6" s="1"/>
  <c r="T122" i="6" s="1"/>
  <c r="T123" i="6" s="1"/>
  <c r="T124" i="6" s="1"/>
  <c r="T125" i="6" s="1"/>
  <c r="T126" i="6" s="1"/>
  <c r="T127" i="6" s="1"/>
  <c r="T128" i="6" s="1"/>
  <c r="T129" i="6" s="1"/>
  <c r="T130" i="6" s="1"/>
  <c r="T131" i="6" s="1"/>
  <c r="T132" i="6" s="1"/>
  <c r="T133" i="6" s="1"/>
  <c r="T134" i="6" s="1"/>
  <c r="T135" i="6" s="1"/>
  <c r="T136" i="6" s="1"/>
  <c r="T137" i="6" s="1"/>
  <c r="T138" i="6" s="1"/>
  <c r="T139" i="6" s="1"/>
  <c r="T140" i="6" s="1"/>
  <c r="T141" i="6" s="1"/>
  <c r="T142" i="6" s="1"/>
  <c r="T143" i="6" s="1"/>
  <c r="T144" i="6" s="1"/>
  <c r="T145" i="6" s="1"/>
  <c r="T146" i="6" s="1"/>
  <c r="T147" i="6" s="1"/>
  <c r="T148" i="6" s="1"/>
  <c r="T149" i="6" s="1"/>
  <c r="T150" i="6" s="1"/>
  <c r="T151" i="6" s="1"/>
  <c r="T152" i="6" s="1"/>
  <c r="T153" i="6" s="1"/>
  <c r="T154" i="6" s="1"/>
  <c r="T155" i="6" s="1"/>
  <c r="T156" i="6" s="1"/>
  <c r="T157" i="6" s="1"/>
  <c r="T158" i="6" s="1"/>
  <c r="T159" i="6" s="1"/>
  <c r="T160" i="6" s="1"/>
  <c r="T161" i="6" s="1"/>
  <c r="T162" i="6" s="1"/>
  <c r="T163" i="6" s="1"/>
  <c r="T164" i="6" s="1"/>
  <c r="T165" i="6" s="1"/>
  <c r="T166" i="6" s="1"/>
  <c r="T167" i="6" s="1"/>
  <c r="T168" i="6" s="1"/>
  <c r="T169" i="6" s="1"/>
  <c r="T170" i="6" s="1"/>
  <c r="T171" i="6" s="1"/>
  <c r="T172" i="6" s="1"/>
  <c r="T173" i="6" s="1"/>
  <c r="T174" i="6" s="1"/>
  <c r="T175" i="6" s="1"/>
  <c r="T176" i="6" s="1"/>
  <c r="T177" i="6" s="1"/>
  <c r="T178" i="6" s="1"/>
  <c r="T179" i="6" s="1"/>
  <c r="T180" i="6" s="1"/>
  <c r="T181" i="6" s="1"/>
  <c r="T182" i="6" s="1"/>
  <c r="T183" i="6" s="1"/>
  <c r="T184" i="6" s="1"/>
  <c r="T185" i="6" s="1"/>
  <c r="T186" i="6" s="1"/>
  <c r="T187" i="6" s="1"/>
  <c r="T188" i="6" s="1"/>
  <c r="T189" i="6" s="1"/>
  <c r="T190" i="6" s="1"/>
  <c r="T191" i="6" s="1"/>
  <c r="T192" i="6" s="1"/>
  <c r="T193" i="6" s="1"/>
  <c r="T194" i="6" s="1"/>
  <c r="T195" i="6" s="1"/>
  <c r="T196" i="6" s="1"/>
  <c r="T197" i="6" s="1"/>
  <c r="T198" i="6" s="1"/>
  <c r="T199" i="6" s="1"/>
  <c r="T200" i="6" s="1"/>
  <c r="T201" i="6" s="1"/>
  <c r="T202" i="6" s="1"/>
  <c r="T203" i="6" s="1"/>
  <c r="T204" i="6" s="1"/>
  <c r="T205" i="6" s="1"/>
  <c r="T206" i="6" s="1"/>
  <c r="T207" i="6" s="1"/>
  <c r="T208" i="6" s="1"/>
  <c r="T209" i="6" s="1"/>
  <c r="T210" i="6" s="1"/>
  <c r="T211" i="6" s="1"/>
  <c r="T212" i="6" s="1"/>
  <c r="T213" i="6" s="1"/>
  <c r="T214" i="6" s="1"/>
  <c r="T215" i="6" s="1"/>
  <c r="T216" i="6" s="1"/>
  <c r="T217" i="6" s="1"/>
  <c r="T218" i="6" s="1"/>
  <c r="T219" i="6" s="1"/>
  <c r="T220" i="6" s="1"/>
  <c r="T221" i="6" s="1"/>
  <c r="T222" i="6" s="1"/>
  <c r="T223" i="6" s="1"/>
  <c r="T224" i="6" s="1"/>
  <c r="T225" i="6" s="1"/>
  <c r="T226" i="6" s="1"/>
  <c r="T227" i="6" s="1"/>
  <c r="T228" i="6" s="1"/>
  <c r="T229" i="6" s="1"/>
  <c r="T230" i="6" s="1"/>
  <c r="T231" i="6" s="1"/>
  <c r="T232" i="6" s="1"/>
  <c r="T233" i="6" s="1"/>
  <c r="T234" i="6" s="1"/>
  <c r="T235" i="6" s="1"/>
  <c r="T236" i="6" s="1"/>
  <c r="T237" i="6" s="1"/>
  <c r="T238" i="6" s="1"/>
  <c r="T239" i="6" s="1"/>
  <c r="T240" i="6" s="1"/>
  <c r="T241" i="6" s="1"/>
  <c r="T242" i="6" s="1"/>
  <c r="T243" i="6" s="1"/>
  <c r="T244" i="6" s="1"/>
  <c r="T245" i="6" s="1"/>
  <c r="T246" i="6" s="1"/>
  <c r="T247" i="6" s="1"/>
  <c r="T248" i="6" s="1"/>
  <c r="T249" i="6" s="1"/>
  <c r="T250" i="6" s="1"/>
  <c r="T251" i="6" s="1"/>
  <c r="T252" i="6" s="1"/>
  <c r="T253" i="6" s="1"/>
  <c r="T254" i="6" s="1"/>
  <c r="T255" i="6" s="1"/>
  <c r="T256" i="6" s="1"/>
  <c r="T257" i="6" s="1"/>
  <c r="T258" i="6" s="1"/>
  <c r="T259" i="6" s="1"/>
  <c r="T260" i="6" s="1"/>
  <c r="T261" i="6" s="1"/>
  <c r="T262" i="6" s="1"/>
  <c r="T263" i="6" s="1"/>
  <c r="T264" i="6" s="1"/>
  <c r="T265" i="6" s="1"/>
  <c r="T266" i="6" s="1"/>
  <c r="T267" i="6" s="1"/>
  <c r="T268" i="6" s="1"/>
  <c r="T269" i="6" s="1"/>
  <c r="T270" i="6" s="1"/>
  <c r="T271" i="6" s="1"/>
  <c r="T272" i="6" s="1"/>
  <c r="T273" i="6" s="1"/>
  <c r="T274" i="6" s="1"/>
  <c r="T275" i="6" s="1"/>
  <c r="T276" i="6" s="1"/>
  <c r="T277" i="6" s="1"/>
  <c r="T278" i="6" s="1"/>
  <c r="T279" i="6" s="1"/>
  <c r="T280" i="6" s="1"/>
  <c r="T281" i="6" s="1"/>
  <c r="T282" i="6" s="1"/>
  <c r="T283" i="6" s="1"/>
  <c r="T284" i="6" s="1"/>
  <c r="T285" i="6" s="1"/>
  <c r="T286" i="6" s="1"/>
  <c r="T287" i="6" s="1"/>
  <c r="T288" i="6" s="1"/>
  <c r="T289" i="6" s="1"/>
  <c r="T290" i="6" s="1"/>
  <c r="T291" i="6" s="1"/>
  <c r="T292" i="6" s="1"/>
  <c r="T293" i="6" s="1"/>
  <c r="T294" i="6" s="1"/>
  <c r="T295" i="6" s="1"/>
  <c r="T296" i="6" s="1"/>
  <c r="T297" i="6" s="1"/>
  <c r="T298" i="6" s="1"/>
  <c r="T299" i="6" s="1"/>
  <c r="T300" i="6" s="1"/>
  <c r="T301" i="6" s="1"/>
  <c r="T302" i="6" s="1"/>
  <c r="T303" i="6" s="1"/>
  <c r="T304" i="6" s="1"/>
  <c r="T305" i="6" s="1"/>
  <c r="T306" i="6" s="1"/>
  <c r="T307" i="6" s="1"/>
  <c r="T308" i="6" s="1"/>
  <c r="T309" i="6" s="1"/>
  <c r="T310" i="6" s="1"/>
  <c r="T311" i="6" s="1"/>
  <c r="T312" i="6" s="1"/>
  <c r="T313" i="6" s="1"/>
  <c r="T314" i="6" s="1"/>
  <c r="T315" i="6" s="1"/>
  <c r="T316" i="6" s="1"/>
  <c r="T317" i="6" s="1"/>
  <c r="T318" i="6" s="1"/>
  <c r="T319" i="6" s="1"/>
  <c r="T320" i="6" s="1"/>
  <c r="T321" i="6" s="1"/>
  <c r="T322" i="6" s="1"/>
  <c r="T323" i="6" s="1"/>
  <c r="T324" i="6" s="1"/>
  <c r="T325" i="6" s="1"/>
  <c r="T326" i="6" s="1"/>
  <c r="T327" i="6" s="1"/>
  <c r="T328" i="6" s="1"/>
  <c r="T329" i="6" s="1"/>
  <c r="T330" i="6" s="1"/>
  <c r="T331" i="6" s="1"/>
  <c r="T332" i="6" s="1"/>
  <c r="T333" i="6" s="1"/>
  <c r="T334" i="6" s="1"/>
  <c r="T335" i="6" s="1"/>
  <c r="T336" i="6" s="1"/>
  <c r="T337" i="6" s="1"/>
  <c r="T338" i="6" s="1"/>
  <c r="T339" i="6" s="1"/>
  <c r="T340" i="6" s="1"/>
  <c r="T341" i="6" s="1"/>
  <c r="T342" i="6" s="1"/>
  <c r="T343" i="6" s="1"/>
  <c r="T344" i="6" s="1"/>
  <c r="T345" i="6" s="1"/>
  <c r="T346" i="6" s="1"/>
  <c r="T347" i="6" s="1"/>
  <c r="T348" i="6" s="1"/>
  <c r="T349" i="6" s="1"/>
  <c r="T350" i="6" s="1"/>
  <c r="T351" i="6" s="1"/>
  <c r="T352" i="6" s="1"/>
  <c r="T353" i="6" s="1"/>
  <c r="T354" i="6" s="1"/>
  <c r="T355" i="6" s="1"/>
  <c r="T356" i="6" s="1"/>
  <c r="T357" i="6" s="1"/>
  <c r="T358" i="6" s="1"/>
  <c r="T359" i="6" s="1"/>
  <c r="T360" i="6" s="1"/>
  <c r="T361" i="6" s="1"/>
  <c r="T362" i="6" s="1"/>
  <c r="T363" i="6" s="1"/>
  <c r="T364" i="6" s="1"/>
  <c r="T365" i="6" s="1"/>
  <c r="T366" i="6" s="1"/>
  <c r="T367" i="6" s="1"/>
  <c r="T368" i="6" s="1"/>
  <c r="T369" i="6" s="1"/>
  <c r="T370" i="6" s="1"/>
  <c r="T371" i="6" s="1"/>
  <c r="T372" i="6" s="1"/>
  <c r="T373" i="6" s="1"/>
  <c r="T374" i="6" s="1"/>
  <c r="T375" i="6" s="1"/>
  <c r="T376" i="6" s="1"/>
  <c r="T377" i="6" s="1"/>
  <c r="T378" i="6" s="1"/>
  <c r="T379" i="6" s="1"/>
  <c r="T380" i="6" s="1"/>
  <c r="T381" i="6" s="1"/>
  <c r="T382" i="6" s="1"/>
  <c r="T383" i="6" s="1"/>
  <c r="T384" i="6" s="1"/>
  <c r="T385" i="6" s="1"/>
  <c r="T386" i="6" s="1"/>
  <c r="T387" i="6" s="1"/>
  <c r="T388" i="6" s="1"/>
  <c r="T389" i="6" s="1"/>
  <c r="T390" i="6" s="1"/>
  <c r="T391" i="6" s="1"/>
  <c r="T392" i="6" s="1"/>
  <c r="T393" i="6" s="1"/>
  <c r="T394" i="6" s="1"/>
  <c r="T395" i="6" s="1"/>
  <c r="T396" i="6" s="1"/>
  <c r="T397" i="6" s="1"/>
  <c r="T398" i="6" s="1"/>
  <c r="T399" i="6" s="1"/>
  <c r="T400" i="6" s="1"/>
  <c r="T401" i="6" s="1"/>
  <c r="T402" i="6" s="1"/>
  <c r="T403" i="6" s="1"/>
  <c r="T404" i="6" s="1"/>
  <c r="T405" i="6" s="1"/>
  <c r="T406" i="6" s="1"/>
  <c r="T407" i="6" s="1"/>
  <c r="T408" i="6" s="1"/>
  <c r="T409" i="6" s="1"/>
  <c r="T410" i="6" s="1"/>
  <c r="T411" i="6" s="1"/>
  <c r="T412" i="6" s="1"/>
  <c r="T413" i="6" s="1"/>
  <c r="T414" i="6" s="1"/>
  <c r="T415" i="6" s="1"/>
  <c r="T416" i="6" s="1"/>
  <c r="T417" i="6" s="1"/>
  <c r="T418" i="6" s="1"/>
  <c r="T419" i="6" s="1"/>
  <c r="T420" i="6" s="1"/>
  <c r="T421" i="6" s="1"/>
  <c r="T422" i="6" s="1"/>
  <c r="T423" i="6" s="1"/>
  <c r="T424" i="6" s="1"/>
  <c r="T425" i="6" s="1"/>
  <c r="T426" i="6" s="1"/>
  <c r="T427" i="6" s="1"/>
  <c r="T428" i="6" s="1"/>
  <c r="T429" i="6" s="1"/>
  <c r="T430" i="6" s="1"/>
  <c r="G106" i="6"/>
  <c r="H106" i="6"/>
  <c r="H126" i="6"/>
  <c r="G126" i="6"/>
  <c r="R48" i="6"/>
  <c r="Q48" i="6"/>
  <c r="H90" i="6"/>
  <c r="G90" i="6"/>
  <c r="H82" i="6"/>
  <c r="G82" i="6"/>
  <c r="H78" i="6"/>
  <c r="G78" i="6"/>
  <c r="H70" i="6"/>
  <c r="G70" i="6"/>
  <c r="H66" i="6"/>
  <c r="G66" i="6"/>
  <c r="G62" i="6"/>
  <c r="H62" i="6"/>
  <c r="H58" i="6"/>
  <c r="G58" i="6"/>
  <c r="H54" i="6"/>
  <c r="G54" i="6"/>
  <c r="H46" i="6"/>
  <c r="G46" i="6"/>
  <c r="G38" i="6"/>
  <c r="H38" i="6"/>
  <c r="G36" i="6"/>
  <c r="H36" i="6"/>
  <c r="Q60" i="6"/>
  <c r="R60" i="6"/>
  <c r="Q58" i="6"/>
  <c r="R58" i="6"/>
  <c r="R56" i="6"/>
  <c r="Q56" i="6"/>
  <c r="R53" i="6"/>
  <c r="Q53" i="6"/>
  <c r="R49" i="6"/>
  <c r="Q49" i="6"/>
  <c r="R45" i="6"/>
  <c r="Q45" i="6"/>
  <c r="Q38" i="6"/>
  <c r="R38" i="6"/>
  <c r="R34" i="6"/>
  <c r="Q34" i="6"/>
  <c r="R30" i="6"/>
  <c r="Q30" i="6"/>
  <c r="G39" i="6"/>
  <c r="H39" i="6"/>
  <c r="H44" i="6"/>
  <c r="G44" i="6"/>
  <c r="Q46" i="6"/>
  <c r="R46" i="6"/>
  <c r="G125" i="6"/>
  <c r="H125" i="6"/>
  <c r="G48" i="6"/>
  <c r="H48" i="6"/>
  <c r="H94" i="6"/>
  <c r="G94" i="6"/>
  <c r="G103" i="6"/>
  <c r="H103" i="6"/>
  <c r="G99" i="6"/>
  <c r="H99" i="6"/>
  <c r="G95" i="6"/>
  <c r="H95" i="6"/>
  <c r="G91" i="6"/>
  <c r="H91" i="6"/>
  <c r="G87" i="6"/>
  <c r="H87" i="6"/>
  <c r="G83" i="6"/>
  <c r="H83" i="6"/>
  <c r="G79" i="6"/>
  <c r="H79" i="6"/>
  <c r="G75" i="6"/>
  <c r="H75" i="6"/>
  <c r="G71" i="6"/>
  <c r="H71" i="6"/>
  <c r="G67" i="6"/>
  <c r="H67" i="6"/>
  <c r="G63" i="6"/>
  <c r="H63" i="6"/>
  <c r="G59" i="6"/>
  <c r="H59" i="6"/>
  <c r="G55" i="6"/>
  <c r="H55" i="6"/>
  <c r="H50" i="6"/>
  <c r="G50" i="6"/>
  <c r="H41" i="6"/>
  <c r="G41" i="6"/>
  <c r="R64" i="6"/>
  <c r="Q64" i="6"/>
  <c r="G34" i="6"/>
  <c r="H34" i="6"/>
  <c r="H30" i="6"/>
  <c r="G30" i="6"/>
  <c r="R42" i="6"/>
  <c r="Q42" i="6"/>
  <c r="R37" i="6"/>
  <c r="Q37" i="6"/>
  <c r="Q62" i="6"/>
  <c r="R62" i="6"/>
  <c r="Q52" i="6"/>
  <c r="R52" i="6"/>
  <c r="Q33" i="6"/>
  <c r="R33" i="6"/>
  <c r="Q59" i="6"/>
  <c r="R59" i="6"/>
  <c r="R35" i="6"/>
  <c r="Q35" i="6"/>
  <c r="AI33" i="6"/>
  <c r="AI34" i="6" s="1"/>
  <c r="AI35" i="6" s="1"/>
  <c r="AI36" i="6" s="1"/>
  <c r="AI37" i="6" s="1"/>
  <c r="AI38" i="6" s="1"/>
  <c r="AI39" i="6" s="1"/>
  <c r="AI40" i="6" s="1"/>
  <c r="AI41" i="6" s="1"/>
  <c r="AI42" i="6" s="1"/>
  <c r="AI43" i="6" s="1"/>
  <c r="AI44" i="6" s="1"/>
  <c r="AI45" i="6" s="1"/>
  <c r="AI46" i="6" s="1"/>
  <c r="H109" i="6"/>
  <c r="G109" i="6"/>
  <c r="G111" i="6"/>
  <c r="H111" i="6"/>
  <c r="H115" i="6"/>
  <c r="G115" i="6"/>
  <c r="H121" i="6"/>
  <c r="G121" i="6"/>
  <c r="G127" i="6"/>
  <c r="H127" i="6"/>
  <c r="H86" i="6"/>
  <c r="G86" i="6"/>
  <c r="H74" i="6"/>
  <c r="G74" i="6"/>
  <c r="Q40" i="6"/>
  <c r="R40" i="6"/>
  <c r="H104" i="6"/>
  <c r="G104" i="6"/>
  <c r="H100" i="6"/>
  <c r="G100" i="6"/>
  <c r="H96" i="6"/>
  <c r="G96" i="6"/>
  <c r="H92" i="6"/>
  <c r="G92" i="6"/>
  <c r="H88" i="6"/>
  <c r="G88" i="6"/>
  <c r="H84" i="6"/>
  <c r="G84" i="6"/>
  <c r="H80" i="6"/>
  <c r="G80" i="6"/>
  <c r="H76" i="6"/>
  <c r="G76" i="6"/>
  <c r="H72" i="6"/>
  <c r="G72" i="6"/>
  <c r="H68" i="6"/>
  <c r="G68" i="6"/>
  <c r="H64" i="6"/>
  <c r="G64" i="6"/>
  <c r="H60" i="6"/>
  <c r="G60" i="6"/>
  <c r="H56" i="6"/>
  <c r="G56" i="6"/>
  <c r="H52" i="6"/>
  <c r="G52" i="6"/>
  <c r="H47" i="6"/>
  <c r="G47" i="6"/>
  <c r="G43" i="6"/>
  <c r="H43" i="6"/>
  <c r="R63" i="6"/>
  <c r="Q63" i="6"/>
  <c r="G35" i="6"/>
  <c r="H35" i="6"/>
  <c r="G33" i="6"/>
  <c r="H33" i="6"/>
  <c r="R57" i="6"/>
  <c r="Q57" i="6"/>
  <c r="R55" i="6"/>
  <c r="Q55" i="6"/>
  <c r="R51" i="6"/>
  <c r="Q51" i="6"/>
  <c r="R47" i="6"/>
  <c r="Q47" i="6"/>
  <c r="R43" i="6"/>
  <c r="Q43" i="6"/>
  <c r="R36" i="6"/>
  <c r="Q36" i="6"/>
  <c r="R32" i="6"/>
  <c r="Q32" i="6"/>
  <c r="G42" i="6"/>
  <c r="H42" i="6"/>
  <c r="R39" i="6"/>
  <c r="Q39" i="6"/>
  <c r="H40" i="6"/>
  <c r="G40" i="6"/>
  <c r="H101" i="6"/>
  <c r="G101" i="6"/>
  <c r="H97" i="6"/>
  <c r="G97" i="6"/>
  <c r="H93" i="6"/>
  <c r="G93" i="6"/>
  <c r="H89" i="6"/>
  <c r="G89" i="6"/>
  <c r="H85" i="6"/>
  <c r="G85" i="6"/>
  <c r="H81" i="6"/>
  <c r="G81" i="6"/>
  <c r="H77" i="6"/>
  <c r="G77" i="6"/>
  <c r="H73" i="6"/>
  <c r="G73" i="6"/>
  <c r="H69" i="6"/>
  <c r="G69" i="6"/>
  <c r="H65" i="6"/>
  <c r="G65" i="6"/>
  <c r="H61" i="6"/>
  <c r="G61" i="6"/>
  <c r="H57" i="6"/>
  <c r="G57" i="6"/>
  <c r="H53" i="6"/>
  <c r="G53" i="6"/>
  <c r="G49" i="6"/>
  <c r="H49" i="6"/>
  <c r="H105" i="6"/>
  <c r="G105" i="6"/>
  <c r="R61" i="6"/>
  <c r="Q61" i="6"/>
  <c r="G31" i="6"/>
  <c r="H31" i="6"/>
  <c r="R50" i="6"/>
  <c r="Q50" i="6"/>
  <c r="R41" i="6"/>
  <c r="Q41" i="6"/>
  <c r="R31" i="6"/>
  <c r="Q31" i="6"/>
  <c r="G32" i="6"/>
  <c r="H32" i="6"/>
  <c r="R44" i="6"/>
  <c r="Q44" i="6"/>
  <c r="G37" i="6"/>
  <c r="H37" i="6"/>
  <c r="R54" i="6"/>
  <c r="Q54" i="6"/>
  <c r="V30" i="6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V51" i="6" s="1"/>
  <c r="V52" i="6" s="1"/>
  <c r="V53" i="6" s="1"/>
  <c r="V54" i="6" s="1"/>
  <c r="V55" i="6" s="1"/>
  <c r="V56" i="6" s="1"/>
  <c r="V57" i="6" s="1"/>
  <c r="V58" i="6" s="1"/>
  <c r="V59" i="6" s="1"/>
  <c r="V60" i="6" s="1"/>
  <c r="V61" i="6" s="1"/>
  <c r="V62" i="6" s="1"/>
  <c r="V63" i="6" s="1"/>
  <c r="V64" i="6" s="1"/>
  <c r="V65" i="6" s="1"/>
  <c r="V66" i="6" s="1"/>
  <c r="V67" i="6" s="1"/>
  <c r="V68" i="6" s="1"/>
  <c r="V69" i="6" s="1"/>
  <c r="V70" i="6" s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92" i="6" s="1"/>
  <c r="V93" i="6" s="1"/>
  <c r="V94" i="6" s="1"/>
  <c r="V95" i="6" s="1"/>
  <c r="V96" i="6" s="1"/>
  <c r="V97" i="6" s="1"/>
  <c r="V98" i="6" s="1"/>
  <c r="V99" i="6" s="1"/>
  <c r="V100" i="6" s="1"/>
  <c r="V101" i="6" s="1"/>
  <c r="V102" i="6" s="1"/>
  <c r="V103" i="6" s="1"/>
  <c r="V104" i="6" s="1"/>
  <c r="V105" i="6" s="1"/>
  <c r="V106" i="6" s="1"/>
  <c r="V107" i="6" s="1"/>
  <c r="V108" i="6" s="1"/>
  <c r="V109" i="6" s="1"/>
  <c r="V110" i="6" s="1"/>
  <c r="V111" i="6" s="1"/>
  <c r="V112" i="6" s="1"/>
  <c r="V113" i="6" s="1"/>
  <c r="V114" i="6" s="1"/>
  <c r="V115" i="6" s="1"/>
  <c r="V116" i="6" s="1"/>
  <c r="V117" i="6" s="1"/>
  <c r="V118" i="6" s="1"/>
  <c r="V119" i="6" s="1"/>
  <c r="V120" i="6" s="1"/>
  <c r="V121" i="6" s="1"/>
  <c r="V122" i="6" s="1"/>
  <c r="V123" i="6" s="1"/>
  <c r="V124" i="6" s="1"/>
  <c r="V125" i="6" s="1"/>
  <c r="V126" i="6" s="1"/>
  <c r="V127" i="6" s="1"/>
  <c r="V128" i="6" s="1"/>
  <c r="V129" i="6" s="1"/>
  <c r="V130" i="6" s="1"/>
  <c r="V131" i="6" s="1"/>
  <c r="V132" i="6" s="1"/>
  <c r="V133" i="6" s="1"/>
  <c r="V134" i="6" s="1"/>
  <c r="V135" i="6" s="1"/>
  <c r="V136" i="6" s="1"/>
  <c r="V137" i="6" s="1"/>
  <c r="V138" i="6" s="1"/>
  <c r="V139" i="6" s="1"/>
  <c r="V140" i="6" s="1"/>
  <c r="V141" i="6" s="1"/>
  <c r="V142" i="6" s="1"/>
  <c r="V143" i="6" s="1"/>
  <c r="V144" i="6" s="1"/>
  <c r="V145" i="6" s="1"/>
  <c r="V146" i="6" s="1"/>
  <c r="V147" i="6" s="1"/>
  <c r="V148" i="6" s="1"/>
  <c r="V149" i="6" s="1"/>
  <c r="V150" i="6" s="1"/>
  <c r="V151" i="6" s="1"/>
  <c r="V152" i="6" s="1"/>
  <c r="V153" i="6" s="1"/>
  <c r="V154" i="6" s="1"/>
  <c r="V155" i="6" s="1"/>
  <c r="V156" i="6" s="1"/>
  <c r="V157" i="6" s="1"/>
  <c r="V158" i="6" s="1"/>
  <c r="V159" i="6" s="1"/>
  <c r="V160" i="6" s="1"/>
  <c r="V161" i="6" s="1"/>
  <c r="V162" i="6" s="1"/>
  <c r="V163" i="6" s="1"/>
  <c r="V164" i="6" s="1"/>
  <c r="V165" i="6" s="1"/>
  <c r="V166" i="6" s="1"/>
  <c r="V167" i="6" s="1"/>
  <c r="V168" i="6" s="1"/>
  <c r="V169" i="6" s="1"/>
  <c r="V170" i="6" s="1"/>
  <c r="V171" i="6" s="1"/>
  <c r="V172" i="6" s="1"/>
  <c r="V173" i="6" s="1"/>
  <c r="V174" i="6" s="1"/>
  <c r="V175" i="6" s="1"/>
  <c r="V176" i="6" s="1"/>
  <c r="V177" i="6" s="1"/>
  <c r="V178" i="6" s="1"/>
  <c r="V179" i="6" s="1"/>
  <c r="V180" i="6" s="1"/>
  <c r="V181" i="6" s="1"/>
  <c r="V182" i="6" s="1"/>
  <c r="V183" i="6" s="1"/>
  <c r="V184" i="6" s="1"/>
  <c r="V185" i="6" s="1"/>
  <c r="V186" i="6" s="1"/>
  <c r="V187" i="6" s="1"/>
  <c r="V188" i="6" s="1"/>
  <c r="V189" i="6" s="1"/>
  <c r="V190" i="6" s="1"/>
  <c r="V191" i="6" s="1"/>
  <c r="V192" i="6" s="1"/>
  <c r="V193" i="6" s="1"/>
  <c r="V194" i="6" s="1"/>
  <c r="V195" i="6" s="1"/>
  <c r="V196" i="6" s="1"/>
  <c r="V197" i="6" s="1"/>
  <c r="V198" i="6" s="1"/>
  <c r="V199" i="6" s="1"/>
  <c r="V200" i="6" s="1"/>
  <c r="V201" i="6" s="1"/>
  <c r="V202" i="6" s="1"/>
  <c r="V203" i="6" s="1"/>
  <c r="V204" i="6" s="1"/>
  <c r="V205" i="6" s="1"/>
  <c r="V206" i="6" s="1"/>
  <c r="V207" i="6" s="1"/>
  <c r="V208" i="6" s="1"/>
  <c r="V209" i="6" s="1"/>
  <c r="V210" i="6" s="1"/>
  <c r="V211" i="6" s="1"/>
  <c r="V212" i="6" s="1"/>
  <c r="V213" i="6" s="1"/>
  <c r="V214" i="6" s="1"/>
  <c r="V215" i="6" s="1"/>
  <c r="V216" i="6" s="1"/>
  <c r="V217" i="6" s="1"/>
  <c r="V218" i="6" s="1"/>
  <c r="V219" i="6" s="1"/>
  <c r="V220" i="6" s="1"/>
  <c r="V221" i="6" s="1"/>
  <c r="V222" i="6" s="1"/>
  <c r="V223" i="6" s="1"/>
  <c r="V224" i="6" s="1"/>
  <c r="V225" i="6" s="1"/>
  <c r="V226" i="6" s="1"/>
  <c r="V227" i="6" s="1"/>
  <c r="V228" i="6" s="1"/>
  <c r="V229" i="6" s="1"/>
  <c r="V230" i="6" s="1"/>
  <c r="V231" i="6" s="1"/>
  <c r="V232" i="6" s="1"/>
  <c r="V233" i="6" s="1"/>
  <c r="V234" i="6" s="1"/>
  <c r="V235" i="6" s="1"/>
  <c r="V236" i="6" s="1"/>
  <c r="V237" i="6" s="1"/>
  <c r="V238" i="6" s="1"/>
  <c r="V239" i="6" s="1"/>
  <c r="V240" i="6" s="1"/>
  <c r="V241" i="6" s="1"/>
  <c r="V242" i="6" s="1"/>
  <c r="V243" i="6" s="1"/>
  <c r="V244" i="6" s="1"/>
  <c r="V245" i="6" s="1"/>
  <c r="V246" i="6" s="1"/>
  <c r="V247" i="6" s="1"/>
  <c r="V248" i="6" s="1"/>
  <c r="V249" i="6" s="1"/>
  <c r="V250" i="6" s="1"/>
  <c r="V251" i="6" s="1"/>
  <c r="V252" i="6" s="1"/>
  <c r="V253" i="6" s="1"/>
  <c r="V254" i="6" s="1"/>
  <c r="V255" i="6" s="1"/>
  <c r="V256" i="6" s="1"/>
  <c r="V257" i="6" s="1"/>
  <c r="V258" i="6" s="1"/>
  <c r="V259" i="6" s="1"/>
  <c r="V260" i="6" s="1"/>
  <c r="V261" i="6" s="1"/>
  <c r="V262" i="6" s="1"/>
  <c r="V263" i="6" s="1"/>
  <c r="V264" i="6" s="1"/>
  <c r="V265" i="6" s="1"/>
  <c r="V266" i="6" s="1"/>
  <c r="V267" i="6" s="1"/>
  <c r="V268" i="6" s="1"/>
  <c r="V269" i="6" s="1"/>
  <c r="V270" i="6" s="1"/>
  <c r="V271" i="6" s="1"/>
  <c r="V272" i="6" s="1"/>
  <c r="V273" i="6" s="1"/>
  <c r="V274" i="6" s="1"/>
  <c r="V275" i="6" s="1"/>
  <c r="V276" i="6" s="1"/>
  <c r="V277" i="6" s="1"/>
  <c r="V278" i="6" s="1"/>
  <c r="V279" i="6" s="1"/>
  <c r="V280" i="6" s="1"/>
  <c r="V281" i="6" s="1"/>
  <c r="V282" i="6" s="1"/>
  <c r="V283" i="6" s="1"/>
  <c r="V284" i="6" s="1"/>
  <c r="V285" i="6" s="1"/>
  <c r="V286" i="6" s="1"/>
  <c r="V287" i="6" s="1"/>
  <c r="V288" i="6" s="1"/>
  <c r="V289" i="6" s="1"/>
  <c r="V290" i="6" s="1"/>
  <c r="V291" i="6" s="1"/>
  <c r="V292" i="6" s="1"/>
  <c r="V293" i="6" s="1"/>
  <c r="V294" i="6" s="1"/>
  <c r="V295" i="6" s="1"/>
  <c r="V296" i="6" s="1"/>
  <c r="V297" i="6" s="1"/>
  <c r="V298" i="6" s="1"/>
  <c r="V299" i="6" s="1"/>
  <c r="V300" i="6" s="1"/>
  <c r="V301" i="6" s="1"/>
  <c r="V302" i="6" s="1"/>
  <c r="V303" i="6" s="1"/>
  <c r="V304" i="6" s="1"/>
  <c r="V305" i="6" s="1"/>
  <c r="V306" i="6" s="1"/>
  <c r="V307" i="6" s="1"/>
  <c r="V308" i="6" s="1"/>
  <c r="V309" i="6" s="1"/>
  <c r="V310" i="6" s="1"/>
  <c r="V311" i="6" s="1"/>
  <c r="V312" i="6" s="1"/>
  <c r="V313" i="6" s="1"/>
  <c r="V314" i="6" s="1"/>
  <c r="V315" i="6" s="1"/>
  <c r="V316" i="6" s="1"/>
  <c r="V317" i="6" s="1"/>
  <c r="V318" i="6" s="1"/>
  <c r="V319" i="6" s="1"/>
  <c r="V320" i="6" s="1"/>
  <c r="V321" i="6" s="1"/>
  <c r="V322" i="6" s="1"/>
  <c r="V323" i="6" s="1"/>
  <c r="V324" i="6" s="1"/>
  <c r="V325" i="6" s="1"/>
  <c r="V326" i="6" s="1"/>
  <c r="V327" i="6" s="1"/>
  <c r="V328" i="6" s="1"/>
  <c r="V329" i="6" s="1"/>
  <c r="V330" i="6" s="1"/>
  <c r="V331" i="6" s="1"/>
  <c r="V332" i="6" s="1"/>
  <c r="V333" i="6" s="1"/>
  <c r="V334" i="6" s="1"/>
  <c r="V335" i="6" s="1"/>
  <c r="V336" i="6" s="1"/>
  <c r="V337" i="6" s="1"/>
  <c r="V338" i="6" s="1"/>
  <c r="V339" i="6" s="1"/>
  <c r="V340" i="6" s="1"/>
  <c r="V341" i="6" s="1"/>
  <c r="V342" i="6" s="1"/>
  <c r="V343" i="6" s="1"/>
  <c r="V344" i="6" s="1"/>
  <c r="V345" i="6" s="1"/>
  <c r="V346" i="6" s="1"/>
  <c r="V347" i="6" s="1"/>
  <c r="V348" i="6" s="1"/>
  <c r="V349" i="6" s="1"/>
  <c r="V350" i="6" s="1"/>
  <c r="V351" i="6" s="1"/>
  <c r="V352" i="6" s="1"/>
  <c r="V353" i="6" s="1"/>
  <c r="V354" i="6" s="1"/>
  <c r="V355" i="6" s="1"/>
  <c r="V356" i="6" s="1"/>
  <c r="V357" i="6" s="1"/>
  <c r="V358" i="6" s="1"/>
  <c r="V359" i="6" s="1"/>
  <c r="V360" i="6" s="1"/>
  <c r="V361" i="6" s="1"/>
  <c r="V362" i="6" s="1"/>
  <c r="V363" i="6" s="1"/>
  <c r="V364" i="6" s="1"/>
  <c r="V365" i="6" s="1"/>
  <c r="V366" i="6" s="1"/>
  <c r="V367" i="6" s="1"/>
  <c r="V368" i="6" s="1"/>
  <c r="V369" i="6" s="1"/>
  <c r="V370" i="6" s="1"/>
  <c r="V371" i="6" s="1"/>
  <c r="V372" i="6" s="1"/>
  <c r="V373" i="6" s="1"/>
  <c r="V374" i="6" s="1"/>
  <c r="V375" i="6" s="1"/>
  <c r="V376" i="6" s="1"/>
  <c r="V377" i="6" s="1"/>
  <c r="V378" i="6" s="1"/>
  <c r="V379" i="6" s="1"/>
  <c r="V380" i="6" s="1"/>
  <c r="V381" i="6" s="1"/>
  <c r="V382" i="6" s="1"/>
  <c r="V383" i="6" s="1"/>
  <c r="V384" i="6" s="1"/>
  <c r="V385" i="6" s="1"/>
  <c r="V386" i="6" s="1"/>
  <c r="V387" i="6" s="1"/>
  <c r="V388" i="6" s="1"/>
  <c r="V389" i="6" s="1"/>
  <c r="V390" i="6" s="1"/>
  <c r="V391" i="6" s="1"/>
  <c r="V392" i="6" s="1"/>
  <c r="V393" i="6" s="1"/>
  <c r="V394" i="6" s="1"/>
  <c r="V395" i="6" s="1"/>
  <c r="V396" i="6" s="1"/>
  <c r="V397" i="6" s="1"/>
  <c r="V398" i="6" s="1"/>
  <c r="V399" i="6" s="1"/>
  <c r="V400" i="6" s="1"/>
  <c r="V401" i="6" s="1"/>
  <c r="V402" i="6" s="1"/>
  <c r="V403" i="6" s="1"/>
  <c r="V404" i="6" s="1"/>
  <c r="V405" i="6" s="1"/>
  <c r="V406" i="6" s="1"/>
  <c r="V407" i="6" s="1"/>
  <c r="V408" i="6" s="1"/>
  <c r="V409" i="6" s="1"/>
  <c r="V410" i="6" s="1"/>
  <c r="V411" i="6" s="1"/>
  <c r="V412" i="6" s="1"/>
  <c r="V413" i="6" s="1"/>
  <c r="V414" i="6" s="1"/>
  <c r="V415" i="6" s="1"/>
  <c r="V416" i="6" s="1"/>
  <c r="V417" i="6" s="1"/>
  <c r="V418" i="6" s="1"/>
  <c r="V419" i="6" s="1"/>
  <c r="V420" i="6" s="1"/>
  <c r="V421" i="6" s="1"/>
  <c r="V422" i="6" s="1"/>
  <c r="V423" i="6" s="1"/>
  <c r="V424" i="6" s="1"/>
  <c r="V425" i="6" s="1"/>
  <c r="V426" i="6" s="1"/>
  <c r="V427" i="6" s="1"/>
  <c r="V428" i="6" s="1"/>
  <c r="V429" i="6" s="1"/>
  <c r="V430" i="6" s="1"/>
  <c r="H51" i="6"/>
  <c r="G51" i="6"/>
  <c r="AK33" i="6"/>
  <c r="AK34" i="6" s="1"/>
  <c r="AK35" i="6" s="1"/>
  <c r="AK36" i="6" s="1"/>
  <c r="AK37" i="6" s="1"/>
  <c r="AK38" i="6" s="1"/>
  <c r="AK39" i="6" s="1"/>
  <c r="AK40" i="6" s="1"/>
  <c r="AK41" i="6" s="1"/>
  <c r="AK42" i="6" s="1"/>
  <c r="AK43" i="6" s="1"/>
  <c r="AK44" i="6" s="1"/>
  <c r="AK45" i="6" s="1"/>
  <c r="AK46" i="6" s="1"/>
  <c r="G114" i="6"/>
  <c r="H114" i="6"/>
  <c r="G113" i="6"/>
  <c r="H113" i="6"/>
  <c r="H116" i="6"/>
  <c r="G116" i="6"/>
  <c r="G123" i="6"/>
  <c r="H123" i="6"/>
  <c r="G129" i="6"/>
  <c r="H129" i="6"/>
  <c r="H201" i="6" l="1"/>
  <c r="H202" i="6"/>
  <c r="H203" i="6"/>
  <c r="G204" i="6"/>
  <c r="H210" i="6"/>
  <c r="H213" i="6"/>
  <c r="G217" i="6"/>
  <c r="G221" i="6"/>
  <c r="G227" i="6"/>
  <c r="H209" i="6"/>
  <c r="G222" i="6"/>
  <c r="G224" i="6"/>
  <c r="G228" i="6"/>
  <c r="F230" i="6"/>
  <c r="G229" i="6"/>
  <c r="H173" i="6"/>
  <c r="G175" i="6"/>
  <c r="H178" i="6"/>
  <c r="G176" i="6"/>
  <c r="H177" i="6"/>
  <c r="G182" i="6"/>
  <c r="G179" i="6"/>
  <c r="H186" i="6"/>
  <c r="G187" i="6"/>
  <c r="H188" i="6"/>
  <c r="G211" i="6"/>
  <c r="G190" i="6"/>
  <c r="G191" i="6"/>
  <c r="G196" i="6"/>
  <c r="G192" i="6"/>
  <c r="G198" i="6"/>
  <c r="G201" i="6"/>
  <c r="G202" i="6"/>
  <c r="G203" i="6"/>
  <c r="H204" i="6"/>
  <c r="G210" i="6"/>
  <c r="G213" i="6"/>
  <c r="G214" i="6"/>
  <c r="G216" i="6"/>
  <c r="G218" i="6"/>
  <c r="G220" i="6"/>
  <c r="G226" i="6"/>
  <c r="P171" i="6"/>
  <c r="R170" i="6"/>
  <c r="P172" i="6" l="1"/>
  <c r="Q171" i="6"/>
  <c r="R171" i="6"/>
  <c r="F231" i="6"/>
  <c r="G230" i="6"/>
  <c r="F232" i="6" l="1"/>
  <c r="G231" i="6"/>
  <c r="P173" i="6"/>
  <c r="Q172" i="6"/>
  <c r="R172" i="6"/>
  <c r="P174" i="6" l="1"/>
  <c r="Q173" i="6"/>
  <c r="R173" i="6"/>
  <c r="F233" i="6"/>
  <c r="G232" i="6"/>
  <c r="F234" i="6" l="1"/>
  <c r="G233" i="6"/>
  <c r="P175" i="6"/>
  <c r="Q174" i="6"/>
  <c r="R174" i="6"/>
  <c r="P176" i="6" l="1"/>
  <c r="R175" i="6"/>
  <c r="Q175" i="6"/>
  <c r="F235" i="6"/>
  <c r="G234" i="6"/>
  <c r="F236" i="6" l="1"/>
  <c r="G235" i="6"/>
  <c r="P177" i="6"/>
  <c r="R176" i="6"/>
  <c r="Q176" i="6"/>
  <c r="P178" i="6" l="1"/>
  <c r="Q177" i="6"/>
  <c r="R177" i="6"/>
  <c r="F237" i="6"/>
  <c r="G236" i="6"/>
  <c r="F238" i="6" l="1"/>
  <c r="G237" i="6"/>
  <c r="P179" i="6"/>
  <c r="R178" i="6"/>
  <c r="Q178" i="6"/>
  <c r="P180" i="6" l="1"/>
  <c r="Q179" i="6"/>
  <c r="R179" i="6"/>
  <c r="F239" i="6"/>
  <c r="G238" i="6"/>
  <c r="F240" i="6" l="1"/>
  <c r="G239" i="6"/>
  <c r="P181" i="6"/>
  <c r="R180" i="6"/>
  <c r="Q180" i="6"/>
  <c r="P182" i="6" l="1"/>
  <c r="R181" i="6"/>
  <c r="Q181" i="6"/>
  <c r="F241" i="6"/>
  <c r="G240" i="6"/>
  <c r="F242" i="6" l="1"/>
  <c r="G241" i="6"/>
  <c r="P183" i="6"/>
  <c r="Q182" i="6"/>
  <c r="R182" i="6"/>
  <c r="P184" i="6" l="1"/>
  <c r="R183" i="6"/>
  <c r="Q183" i="6"/>
  <c r="F243" i="6"/>
  <c r="G242" i="6"/>
  <c r="F244" i="6" l="1"/>
  <c r="G243" i="6"/>
  <c r="P185" i="6"/>
  <c r="Q184" i="6"/>
  <c r="R184" i="6"/>
  <c r="P186" i="6" l="1"/>
  <c r="Q185" i="6"/>
  <c r="R185" i="6"/>
  <c r="F245" i="6"/>
  <c r="G244" i="6"/>
  <c r="F246" i="6" l="1"/>
  <c r="G245" i="6"/>
  <c r="P187" i="6"/>
  <c r="Q186" i="6"/>
  <c r="R186" i="6"/>
  <c r="P188" i="6" l="1"/>
  <c r="R187" i="6"/>
  <c r="Q187" i="6"/>
  <c r="F247" i="6"/>
  <c r="G246" i="6"/>
  <c r="F248" i="6" l="1"/>
  <c r="G247" i="6"/>
  <c r="P189" i="6"/>
  <c r="Q188" i="6"/>
  <c r="R188" i="6"/>
  <c r="P190" i="6" l="1"/>
  <c r="R189" i="6"/>
  <c r="Q189" i="6"/>
  <c r="F249" i="6"/>
  <c r="G248" i="6"/>
  <c r="F250" i="6" l="1"/>
  <c r="G249" i="6"/>
  <c r="P191" i="6"/>
  <c r="Q190" i="6"/>
  <c r="R190" i="6"/>
  <c r="P192" i="6" l="1"/>
  <c r="Q191" i="6"/>
  <c r="R191" i="6"/>
  <c r="F251" i="6"/>
  <c r="G250" i="6"/>
  <c r="F252" i="6" l="1"/>
  <c r="G251" i="6"/>
  <c r="P193" i="6"/>
  <c r="R192" i="6"/>
  <c r="Q192" i="6"/>
  <c r="P194" i="6" l="1"/>
  <c r="Q193" i="6"/>
  <c r="R193" i="6"/>
  <c r="F253" i="6"/>
  <c r="G252" i="6"/>
  <c r="F254" i="6" l="1"/>
  <c r="G253" i="6"/>
  <c r="P195" i="6"/>
  <c r="R194" i="6"/>
  <c r="Q194" i="6"/>
  <c r="P196" i="6" l="1"/>
  <c r="R195" i="6"/>
  <c r="Q195" i="6"/>
  <c r="F255" i="6"/>
  <c r="G254" i="6"/>
  <c r="F256" i="6" l="1"/>
  <c r="G255" i="6"/>
  <c r="P197" i="6"/>
  <c r="R196" i="6"/>
  <c r="Q196" i="6"/>
  <c r="P198" i="6" l="1"/>
  <c r="R197" i="6"/>
  <c r="Q197" i="6"/>
  <c r="F257" i="6"/>
  <c r="G256" i="6"/>
  <c r="F258" i="6" l="1"/>
  <c r="G257" i="6"/>
  <c r="P199" i="6"/>
  <c r="Q198" i="6"/>
  <c r="R198" i="6"/>
  <c r="P200" i="6" l="1"/>
  <c r="R199" i="6"/>
  <c r="Q199" i="6"/>
  <c r="F259" i="6"/>
  <c r="G258" i="6"/>
  <c r="F260" i="6" l="1"/>
  <c r="G259" i="6"/>
  <c r="P201" i="6"/>
  <c r="R200" i="6"/>
  <c r="Q200" i="6"/>
  <c r="P202" i="6" l="1"/>
  <c r="R201" i="6"/>
  <c r="Q201" i="6"/>
  <c r="F261" i="6"/>
  <c r="G260" i="6"/>
  <c r="F262" i="6" l="1"/>
  <c r="G261" i="6"/>
  <c r="P203" i="6"/>
  <c r="Q202" i="6"/>
  <c r="R202" i="6"/>
  <c r="P204" i="6" l="1"/>
  <c r="R203" i="6"/>
  <c r="Q203" i="6"/>
  <c r="F263" i="6"/>
  <c r="G262" i="6"/>
  <c r="F264" i="6" l="1"/>
  <c r="G263" i="6"/>
  <c r="P205" i="6"/>
  <c r="R204" i="6"/>
  <c r="Q204" i="6"/>
  <c r="P206" i="6" l="1"/>
  <c r="R205" i="6"/>
  <c r="Q205" i="6"/>
  <c r="F265" i="6"/>
  <c r="G264" i="6"/>
  <c r="F266" i="6" l="1"/>
  <c r="G265" i="6"/>
  <c r="P207" i="6"/>
  <c r="Q206" i="6"/>
  <c r="R206" i="6"/>
  <c r="P208" i="6" l="1"/>
  <c r="Q207" i="6"/>
  <c r="R207" i="6"/>
  <c r="F267" i="6"/>
  <c r="G266" i="6"/>
  <c r="F268" i="6" l="1"/>
  <c r="G267" i="6"/>
  <c r="P209" i="6"/>
  <c r="Q208" i="6"/>
  <c r="R208" i="6"/>
  <c r="P210" i="6" l="1"/>
  <c r="Q209" i="6"/>
  <c r="R209" i="6"/>
  <c r="F269" i="6"/>
  <c r="G268" i="6"/>
  <c r="F270" i="6" l="1"/>
  <c r="G269" i="6"/>
  <c r="P211" i="6"/>
  <c r="Q210" i="6"/>
  <c r="R210" i="6"/>
  <c r="P212" i="6" l="1"/>
  <c r="Q211" i="6"/>
  <c r="R211" i="6"/>
  <c r="F271" i="6"/>
  <c r="G270" i="6"/>
  <c r="F272" i="6" l="1"/>
  <c r="G271" i="6"/>
  <c r="P213" i="6"/>
  <c r="R212" i="6"/>
  <c r="Q212" i="6"/>
  <c r="P214" i="6" l="1"/>
  <c r="R213" i="6"/>
  <c r="Q213" i="6"/>
  <c r="F273" i="6"/>
  <c r="G272" i="6"/>
  <c r="F274" i="6" l="1"/>
  <c r="G273" i="6"/>
  <c r="P215" i="6"/>
  <c r="Q214" i="6"/>
  <c r="R214" i="6"/>
  <c r="P216" i="6" l="1"/>
  <c r="Q215" i="6"/>
  <c r="R215" i="6"/>
  <c r="F275" i="6"/>
  <c r="G274" i="6"/>
  <c r="F276" i="6" l="1"/>
  <c r="G275" i="6"/>
  <c r="P217" i="6"/>
  <c r="R216" i="6"/>
  <c r="Q216" i="6"/>
  <c r="P218" i="6" l="1"/>
  <c r="Q217" i="6"/>
  <c r="R217" i="6"/>
  <c r="F277" i="6"/>
  <c r="G276" i="6"/>
  <c r="F278" i="6" l="1"/>
  <c r="G277" i="6"/>
  <c r="P219" i="6"/>
  <c r="R218" i="6"/>
  <c r="Q218" i="6"/>
  <c r="P220" i="6" l="1"/>
  <c r="R219" i="6"/>
  <c r="Q219" i="6"/>
  <c r="F279" i="6"/>
  <c r="G278" i="6"/>
  <c r="F280" i="6" l="1"/>
  <c r="G279" i="6"/>
  <c r="P221" i="6"/>
  <c r="R220" i="6"/>
  <c r="Q220" i="6"/>
  <c r="P222" i="6" l="1"/>
  <c r="R221" i="6"/>
  <c r="Q221" i="6"/>
  <c r="F281" i="6"/>
  <c r="G280" i="6"/>
  <c r="F282" i="6" l="1"/>
  <c r="G281" i="6"/>
  <c r="P223" i="6"/>
  <c r="Q222" i="6"/>
  <c r="R222" i="6"/>
  <c r="P224" i="6" l="1"/>
  <c r="R223" i="6"/>
  <c r="Q223" i="6"/>
  <c r="F283" i="6"/>
  <c r="G282" i="6"/>
  <c r="F284" i="6" l="1"/>
  <c r="G283" i="6"/>
  <c r="P225" i="6"/>
  <c r="Q224" i="6"/>
  <c r="R224" i="6"/>
  <c r="P226" i="6" l="1"/>
  <c r="Q225" i="6"/>
  <c r="R225" i="6"/>
  <c r="F285" i="6"/>
  <c r="G284" i="6"/>
  <c r="F286" i="6" l="1"/>
  <c r="G285" i="6"/>
  <c r="P227" i="6"/>
  <c r="Q226" i="6"/>
  <c r="R226" i="6"/>
  <c r="P228" i="6" l="1"/>
  <c r="Q227" i="6"/>
  <c r="R227" i="6"/>
  <c r="F287" i="6"/>
  <c r="G286" i="6"/>
  <c r="F288" i="6" l="1"/>
  <c r="G287" i="6"/>
  <c r="P229" i="6"/>
  <c r="R228" i="6"/>
  <c r="Q228" i="6"/>
  <c r="P230" i="6" l="1"/>
  <c r="Q229" i="6"/>
  <c r="R229" i="6"/>
  <c r="F289" i="6"/>
  <c r="G288" i="6"/>
  <c r="F290" i="6" l="1"/>
  <c r="G289" i="6"/>
  <c r="P231" i="6"/>
  <c r="Q230" i="6"/>
  <c r="R230" i="6"/>
  <c r="P232" i="6" l="1"/>
  <c r="Q231" i="6"/>
  <c r="R231" i="6"/>
  <c r="F291" i="6"/>
  <c r="G290" i="6"/>
  <c r="F292" i="6" l="1"/>
  <c r="G291" i="6"/>
  <c r="P233" i="6"/>
  <c r="R232" i="6"/>
  <c r="Q232" i="6"/>
  <c r="P234" i="6" l="1"/>
  <c r="R233" i="6"/>
  <c r="Q233" i="6"/>
  <c r="F293" i="6"/>
  <c r="G292" i="6"/>
  <c r="F294" i="6" l="1"/>
  <c r="G293" i="6"/>
  <c r="P235" i="6"/>
  <c r="R234" i="6"/>
  <c r="Q234" i="6"/>
  <c r="P236" i="6" l="1"/>
  <c r="Q235" i="6"/>
  <c r="R235" i="6"/>
  <c r="F295" i="6"/>
  <c r="G294" i="6"/>
  <c r="F296" i="6" l="1"/>
  <c r="G295" i="6"/>
  <c r="P237" i="6"/>
  <c r="R236" i="6"/>
  <c r="Q236" i="6"/>
  <c r="P238" i="6" l="1"/>
  <c r="R237" i="6"/>
  <c r="Q237" i="6"/>
  <c r="F297" i="6"/>
  <c r="G296" i="6"/>
  <c r="F298" i="6" l="1"/>
  <c r="G297" i="6"/>
  <c r="P239" i="6"/>
  <c r="Q238" i="6"/>
  <c r="R238" i="6"/>
  <c r="P240" i="6" l="1"/>
  <c r="Q239" i="6"/>
  <c r="R239" i="6"/>
  <c r="F299" i="6"/>
  <c r="G298" i="6"/>
  <c r="F300" i="6" l="1"/>
  <c r="G299" i="6"/>
  <c r="P241" i="6"/>
  <c r="R240" i="6"/>
  <c r="Q240" i="6"/>
  <c r="P242" i="6" l="1"/>
  <c r="Q241" i="6"/>
  <c r="R241" i="6"/>
  <c r="F301" i="6"/>
  <c r="G300" i="6"/>
  <c r="F302" i="6" l="1"/>
  <c r="G301" i="6"/>
  <c r="P243" i="6"/>
  <c r="Q242" i="6"/>
  <c r="R242" i="6"/>
  <c r="P244" i="6" l="1"/>
  <c r="R243" i="6"/>
  <c r="Q243" i="6"/>
  <c r="F303" i="6"/>
  <c r="G302" i="6"/>
  <c r="F304" i="6" l="1"/>
  <c r="G303" i="6"/>
  <c r="P245" i="6"/>
  <c r="Q244" i="6"/>
  <c r="R244" i="6"/>
  <c r="P246" i="6" l="1"/>
  <c r="R245" i="6"/>
  <c r="Q245" i="6"/>
  <c r="F305" i="6"/>
  <c r="G304" i="6"/>
  <c r="F306" i="6" l="1"/>
  <c r="G305" i="6"/>
  <c r="P247" i="6"/>
  <c r="R246" i="6"/>
  <c r="Q246" i="6"/>
  <c r="P248" i="6" l="1"/>
  <c r="R247" i="6"/>
  <c r="Q247" i="6"/>
  <c r="F307" i="6"/>
  <c r="G306" i="6"/>
  <c r="F308" i="6" l="1"/>
  <c r="G307" i="6"/>
  <c r="P249" i="6"/>
  <c r="Q248" i="6"/>
  <c r="R248" i="6"/>
  <c r="P250" i="6" l="1"/>
  <c r="R249" i="6"/>
  <c r="Q249" i="6"/>
  <c r="F309" i="6"/>
  <c r="G308" i="6"/>
  <c r="F310" i="6" l="1"/>
  <c r="G309" i="6"/>
  <c r="P251" i="6"/>
  <c r="Q250" i="6"/>
  <c r="R250" i="6"/>
  <c r="P252" i="6" l="1"/>
  <c r="R251" i="6"/>
  <c r="Q251" i="6"/>
  <c r="F311" i="6"/>
  <c r="G310" i="6"/>
  <c r="F312" i="6" l="1"/>
  <c r="G311" i="6"/>
  <c r="P253" i="6"/>
  <c r="Q252" i="6"/>
  <c r="R252" i="6"/>
  <c r="P254" i="6" l="1"/>
  <c r="Q253" i="6"/>
  <c r="R253" i="6"/>
  <c r="F313" i="6"/>
  <c r="G312" i="6"/>
  <c r="F314" i="6" l="1"/>
  <c r="G313" i="6"/>
  <c r="P255" i="6"/>
  <c r="Q254" i="6"/>
  <c r="R254" i="6"/>
  <c r="P256" i="6" l="1"/>
  <c r="R255" i="6"/>
  <c r="Q255" i="6"/>
  <c r="F315" i="6"/>
  <c r="G314" i="6"/>
  <c r="F316" i="6" l="1"/>
  <c r="G315" i="6"/>
  <c r="P257" i="6"/>
  <c r="Q256" i="6"/>
  <c r="R256" i="6"/>
  <c r="P258" i="6" l="1"/>
  <c r="Q257" i="6"/>
  <c r="R257" i="6"/>
  <c r="F317" i="6"/>
  <c r="G316" i="6"/>
  <c r="G317" i="6" l="1"/>
  <c r="F318" i="6"/>
  <c r="P259" i="6"/>
  <c r="Q258" i="6"/>
  <c r="R258" i="6"/>
  <c r="P260" i="6" l="1"/>
  <c r="Q259" i="6"/>
  <c r="R259" i="6"/>
  <c r="F319" i="6"/>
  <c r="G318" i="6"/>
  <c r="F320" i="6" l="1"/>
  <c r="G319" i="6"/>
  <c r="P261" i="6"/>
  <c r="R260" i="6"/>
  <c r="Q260" i="6"/>
  <c r="P262" i="6" l="1"/>
  <c r="R261" i="6"/>
  <c r="Q261" i="6"/>
  <c r="F321" i="6"/>
  <c r="G320" i="6"/>
  <c r="F322" i="6" l="1"/>
  <c r="G321" i="6"/>
  <c r="P263" i="6"/>
  <c r="R262" i="6"/>
  <c r="Q262" i="6"/>
  <c r="P264" i="6" l="1"/>
  <c r="R263" i="6"/>
  <c r="Q263" i="6"/>
  <c r="F323" i="6"/>
  <c r="G322" i="6"/>
  <c r="F324" i="6" l="1"/>
  <c r="G323" i="6"/>
  <c r="P265" i="6"/>
  <c r="Q264" i="6"/>
  <c r="R264" i="6"/>
  <c r="P266" i="6" l="1"/>
  <c r="R265" i="6"/>
  <c r="Q265" i="6"/>
  <c r="F325" i="6"/>
  <c r="G324" i="6"/>
  <c r="F326" i="6" l="1"/>
  <c r="G325" i="6"/>
  <c r="P267" i="6"/>
  <c r="Q266" i="6"/>
  <c r="R266" i="6"/>
  <c r="P268" i="6" l="1"/>
  <c r="R267" i="6"/>
  <c r="Q267" i="6"/>
  <c r="F327" i="6"/>
  <c r="G326" i="6"/>
  <c r="F328" i="6" l="1"/>
  <c r="G327" i="6"/>
  <c r="P269" i="6"/>
  <c r="Q268" i="6"/>
  <c r="R268" i="6"/>
  <c r="P270" i="6" l="1"/>
  <c r="Q269" i="6"/>
  <c r="R269" i="6"/>
  <c r="F329" i="6"/>
  <c r="G328" i="6"/>
  <c r="F330" i="6" l="1"/>
  <c r="G329" i="6"/>
  <c r="P271" i="6"/>
  <c r="Q270" i="6"/>
  <c r="R270" i="6"/>
  <c r="P272" i="6" l="1"/>
  <c r="R271" i="6"/>
  <c r="Q271" i="6"/>
  <c r="F331" i="6"/>
  <c r="G330" i="6"/>
  <c r="F332" i="6" l="1"/>
  <c r="G331" i="6"/>
  <c r="P273" i="6"/>
  <c r="R272" i="6"/>
  <c r="Q272" i="6"/>
  <c r="P274" i="6" l="1"/>
  <c r="Q273" i="6"/>
  <c r="R273" i="6"/>
  <c r="F333" i="6"/>
  <c r="G332" i="6"/>
  <c r="G333" i="6" l="1"/>
  <c r="F334" i="6"/>
  <c r="P275" i="6"/>
  <c r="R274" i="6"/>
  <c r="Q274" i="6"/>
  <c r="P276" i="6" l="1"/>
  <c r="R275" i="6"/>
  <c r="Q275" i="6"/>
  <c r="F335" i="6"/>
  <c r="G334" i="6"/>
  <c r="F336" i="6" l="1"/>
  <c r="G335" i="6"/>
  <c r="P277" i="6"/>
  <c r="R276" i="6"/>
  <c r="Q276" i="6"/>
  <c r="P278" i="6" l="1"/>
  <c r="Q277" i="6"/>
  <c r="R277" i="6"/>
  <c r="F337" i="6"/>
  <c r="G336" i="6"/>
  <c r="F338" i="6" l="1"/>
  <c r="G337" i="6"/>
  <c r="P279" i="6"/>
  <c r="R278" i="6"/>
  <c r="Q278" i="6"/>
  <c r="P280" i="6" l="1"/>
  <c r="R279" i="6"/>
  <c r="Q279" i="6"/>
  <c r="F339" i="6"/>
  <c r="G338" i="6"/>
  <c r="F340" i="6" l="1"/>
  <c r="G339" i="6"/>
  <c r="P281" i="6"/>
  <c r="R280" i="6"/>
  <c r="Q280" i="6"/>
  <c r="P282" i="6" l="1"/>
  <c r="Q281" i="6"/>
  <c r="R281" i="6"/>
  <c r="F341" i="6"/>
  <c r="G340" i="6"/>
  <c r="F342" i="6" l="1"/>
  <c r="G341" i="6"/>
  <c r="P283" i="6"/>
  <c r="R282" i="6"/>
  <c r="Q282" i="6"/>
  <c r="P284" i="6" l="1"/>
  <c r="Q283" i="6"/>
  <c r="R283" i="6"/>
  <c r="F343" i="6"/>
  <c r="G342" i="6"/>
  <c r="F344" i="6" l="1"/>
  <c r="G343" i="6"/>
  <c r="P285" i="6"/>
  <c r="R284" i="6"/>
  <c r="Q284" i="6"/>
  <c r="P286" i="6" l="1"/>
  <c r="Q285" i="6"/>
  <c r="R285" i="6"/>
  <c r="F345" i="6"/>
  <c r="G344" i="6"/>
  <c r="F346" i="6" l="1"/>
  <c r="G345" i="6"/>
  <c r="P287" i="6"/>
  <c r="Q286" i="6"/>
  <c r="R286" i="6"/>
  <c r="P288" i="6" l="1"/>
  <c r="Q287" i="6"/>
  <c r="R287" i="6"/>
  <c r="G346" i="6"/>
  <c r="F347" i="6"/>
  <c r="F348" i="6" l="1"/>
  <c r="G347" i="6"/>
  <c r="P289" i="6"/>
  <c r="Q288" i="6"/>
  <c r="R288" i="6"/>
  <c r="P290" i="6" l="1"/>
  <c r="Q289" i="6"/>
  <c r="R289" i="6"/>
  <c r="F349" i="6"/>
  <c r="G348" i="6"/>
  <c r="F350" i="6" l="1"/>
  <c r="G349" i="6"/>
  <c r="P291" i="6"/>
  <c r="Q290" i="6"/>
  <c r="R290" i="6"/>
  <c r="P292" i="6" l="1"/>
  <c r="R291" i="6"/>
  <c r="Q291" i="6"/>
  <c r="G350" i="6"/>
  <c r="F351" i="6"/>
  <c r="F352" i="6" l="1"/>
  <c r="G351" i="6"/>
  <c r="P293" i="6"/>
  <c r="Q292" i="6"/>
  <c r="R292" i="6"/>
  <c r="P294" i="6" l="1"/>
  <c r="Q293" i="6"/>
  <c r="R293" i="6"/>
  <c r="F353" i="6"/>
  <c r="G352" i="6"/>
  <c r="F354" i="6" l="1"/>
  <c r="G353" i="6"/>
  <c r="P295" i="6"/>
  <c r="R294" i="6"/>
  <c r="Q294" i="6"/>
  <c r="P296" i="6" l="1"/>
  <c r="R295" i="6"/>
  <c r="Q295" i="6"/>
  <c r="F355" i="6"/>
  <c r="G354" i="6"/>
  <c r="F356" i="6" l="1"/>
  <c r="G355" i="6"/>
  <c r="P297" i="6"/>
  <c r="Q296" i="6"/>
  <c r="R296" i="6"/>
  <c r="P298" i="6" l="1"/>
  <c r="Q297" i="6"/>
  <c r="R297" i="6"/>
  <c r="F357" i="6"/>
  <c r="G356" i="6"/>
  <c r="F358" i="6" l="1"/>
  <c r="G357" i="6"/>
  <c r="P299" i="6"/>
  <c r="R298" i="6"/>
  <c r="Q298" i="6"/>
  <c r="P300" i="6" l="1"/>
  <c r="R299" i="6"/>
  <c r="Q299" i="6"/>
  <c r="F359" i="6"/>
  <c r="G358" i="6"/>
  <c r="F360" i="6" l="1"/>
  <c r="G359" i="6"/>
  <c r="P301" i="6"/>
  <c r="Q300" i="6"/>
  <c r="R300" i="6"/>
  <c r="P302" i="6" l="1"/>
  <c r="Q301" i="6"/>
  <c r="R301" i="6"/>
  <c r="F361" i="6"/>
  <c r="G360" i="6"/>
  <c r="F362" i="6" l="1"/>
  <c r="G361" i="6"/>
  <c r="P303" i="6"/>
  <c r="Q302" i="6"/>
  <c r="R302" i="6"/>
  <c r="P304" i="6" l="1"/>
  <c r="R303" i="6"/>
  <c r="Q303" i="6"/>
  <c r="G362" i="6"/>
  <c r="F363" i="6"/>
  <c r="F364" i="6" l="1"/>
  <c r="G363" i="6"/>
  <c r="P305" i="6"/>
  <c r="Q304" i="6"/>
  <c r="R304" i="6"/>
  <c r="P306" i="6" l="1"/>
  <c r="Q305" i="6"/>
  <c r="R305" i="6"/>
  <c r="F365" i="6"/>
  <c r="G364" i="6"/>
  <c r="F366" i="6" l="1"/>
  <c r="G365" i="6"/>
  <c r="P307" i="6"/>
  <c r="R306" i="6"/>
  <c r="Q306" i="6"/>
  <c r="P308" i="6" l="1"/>
  <c r="Q307" i="6"/>
  <c r="R307" i="6"/>
  <c r="G366" i="6"/>
  <c r="F367" i="6"/>
  <c r="F368" i="6" l="1"/>
  <c r="G367" i="6"/>
  <c r="P309" i="6"/>
  <c r="R308" i="6"/>
  <c r="Q308" i="6"/>
  <c r="P310" i="6" l="1"/>
  <c r="Q309" i="6"/>
  <c r="R309" i="6"/>
  <c r="F369" i="6"/>
  <c r="G368" i="6"/>
  <c r="F370" i="6" l="1"/>
  <c r="G369" i="6"/>
  <c r="P311" i="6"/>
  <c r="R310" i="6"/>
  <c r="Q310" i="6"/>
  <c r="P312" i="6" l="1"/>
  <c r="R311" i="6"/>
  <c r="Q311" i="6"/>
  <c r="G370" i="6"/>
  <c r="F371" i="6"/>
  <c r="F372" i="6" l="1"/>
  <c r="G371" i="6"/>
  <c r="P313" i="6"/>
  <c r="Q312" i="6"/>
  <c r="R312" i="6"/>
  <c r="P314" i="6" l="1"/>
  <c r="Q313" i="6"/>
  <c r="R313" i="6"/>
  <c r="F373" i="6"/>
  <c r="G372" i="6"/>
  <c r="F374" i="6" l="1"/>
  <c r="G373" i="6"/>
  <c r="P315" i="6"/>
  <c r="R314" i="6"/>
  <c r="Q314" i="6"/>
  <c r="P316" i="6" l="1"/>
  <c r="R315" i="6"/>
  <c r="Q315" i="6"/>
  <c r="G374" i="6"/>
  <c r="F375" i="6"/>
  <c r="F376" i="6" l="1"/>
  <c r="G375" i="6"/>
  <c r="P317" i="6"/>
  <c r="R316" i="6"/>
  <c r="Q316" i="6"/>
  <c r="P318" i="6" l="1"/>
  <c r="Q317" i="6"/>
  <c r="R317" i="6"/>
  <c r="F377" i="6"/>
  <c r="G376" i="6"/>
  <c r="F378" i="6" l="1"/>
  <c r="G377" i="6"/>
  <c r="P319" i="6"/>
  <c r="Q318" i="6"/>
  <c r="R318" i="6"/>
  <c r="P320" i="6" l="1"/>
  <c r="R319" i="6"/>
  <c r="Q319" i="6"/>
  <c r="G378" i="6"/>
  <c r="F379" i="6"/>
  <c r="F380" i="6" l="1"/>
  <c r="G379" i="6"/>
  <c r="P321" i="6"/>
  <c r="Q320" i="6"/>
  <c r="R320" i="6"/>
  <c r="P322" i="6" l="1"/>
  <c r="R321" i="6"/>
  <c r="Q321" i="6"/>
  <c r="F381" i="6"/>
  <c r="G380" i="6"/>
  <c r="F382" i="6" l="1"/>
  <c r="G381" i="6"/>
  <c r="P323" i="6"/>
  <c r="R322" i="6"/>
  <c r="Q322" i="6"/>
  <c r="P324" i="6" l="1"/>
  <c r="Q323" i="6"/>
  <c r="R323" i="6"/>
  <c r="G382" i="6"/>
  <c r="F383" i="6"/>
  <c r="F384" i="6" l="1"/>
  <c r="G383" i="6"/>
  <c r="P325" i="6"/>
  <c r="Q324" i="6"/>
  <c r="R324" i="6"/>
  <c r="P326" i="6" l="1"/>
  <c r="Q325" i="6"/>
  <c r="R325" i="6"/>
  <c r="F385" i="6"/>
  <c r="G384" i="6"/>
  <c r="F386" i="6" l="1"/>
  <c r="G385" i="6"/>
  <c r="P327" i="6"/>
  <c r="Q326" i="6"/>
  <c r="R326" i="6"/>
  <c r="P328" i="6" l="1"/>
  <c r="R327" i="6"/>
  <c r="Q327" i="6"/>
  <c r="G386" i="6"/>
  <c r="F387" i="6"/>
  <c r="F388" i="6" l="1"/>
  <c r="G387" i="6"/>
  <c r="P329" i="6"/>
  <c r="Q328" i="6"/>
  <c r="R328" i="6"/>
  <c r="P330" i="6" l="1"/>
  <c r="Q329" i="6"/>
  <c r="R329" i="6"/>
  <c r="F389" i="6"/>
  <c r="G388" i="6"/>
  <c r="F390" i="6" l="1"/>
  <c r="G389" i="6"/>
  <c r="P331" i="6"/>
  <c r="R330" i="6"/>
  <c r="Q330" i="6"/>
  <c r="P332" i="6" l="1"/>
  <c r="R331" i="6"/>
  <c r="Q331" i="6"/>
  <c r="G390" i="6"/>
  <c r="F391" i="6"/>
  <c r="F392" i="6" l="1"/>
  <c r="G391" i="6"/>
  <c r="P333" i="6"/>
  <c r="R332" i="6"/>
  <c r="Q332" i="6"/>
  <c r="P334" i="6" l="1"/>
  <c r="Q333" i="6"/>
  <c r="R333" i="6"/>
  <c r="F393" i="6"/>
  <c r="G392" i="6"/>
  <c r="F394" i="6" l="1"/>
  <c r="G393" i="6"/>
  <c r="P335" i="6"/>
  <c r="R334" i="6"/>
  <c r="Q334" i="6"/>
  <c r="P336" i="6" l="1"/>
  <c r="R335" i="6"/>
  <c r="Q335" i="6"/>
  <c r="G394" i="6"/>
  <c r="F395" i="6"/>
  <c r="F396" i="6" l="1"/>
  <c r="G395" i="6"/>
  <c r="P337" i="6"/>
  <c r="Q336" i="6"/>
  <c r="R336" i="6"/>
  <c r="P338" i="6" l="1"/>
  <c r="Q337" i="6"/>
  <c r="R337" i="6"/>
  <c r="F397" i="6"/>
  <c r="G396" i="6"/>
  <c r="F398" i="6" l="1"/>
  <c r="G397" i="6"/>
  <c r="P339" i="6"/>
  <c r="R338" i="6"/>
  <c r="Q338" i="6"/>
  <c r="P340" i="6" l="1"/>
  <c r="R339" i="6"/>
  <c r="Q339" i="6"/>
  <c r="G398" i="6"/>
  <c r="F399" i="6"/>
  <c r="F400" i="6" l="1"/>
  <c r="G399" i="6"/>
  <c r="P341" i="6"/>
  <c r="R340" i="6"/>
  <c r="Q340" i="6"/>
  <c r="P342" i="6" l="1"/>
  <c r="Q341" i="6"/>
  <c r="R341" i="6"/>
  <c r="F401" i="6"/>
  <c r="G400" i="6"/>
  <c r="F402" i="6" l="1"/>
  <c r="G401" i="6"/>
  <c r="P343" i="6"/>
  <c r="Q342" i="6"/>
  <c r="R342" i="6"/>
  <c r="P344" i="6" l="1"/>
  <c r="R343" i="6"/>
  <c r="Q343" i="6"/>
  <c r="G402" i="6"/>
  <c r="F403" i="6"/>
  <c r="F404" i="6" l="1"/>
  <c r="G403" i="6"/>
  <c r="P345" i="6"/>
  <c r="Q344" i="6"/>
  <c r="R344" i="6"/>
  <c r="P346" i="6" l="1"/>
  <c r="Q345" i="6"/>
  <c r="R345" i="6"/>
  <c r="F405" i="6"/>
  <c r="G404" i="6"/>
  <c r="F406" i="6" l="1"/>
  <c r="G405" i="6"/>
  <c r="P347" i="6"/>
  <c r="R346" i="6"/>
  <c r="Q346" i="6"/>
  <c r="P348" i="6" l="1"/>
  <c r="R347" i="6"/>
  <c r="Q347" i="6"/>
  <c r="G406" i="6"/>
  <c r="F407" i="6"/>
  <c r="F408" i="6" l="1"/>
  <c r="G407" i="6"/>
  <c r="P349" i="6"/>
  <c r="R348" i="6"/>
  <c r="Q348" i="6"/>
  <c r="P350" i="6" l="1"/>
  <c r="R349" i="6"/>
  <c r="Q349" i="6"/>
  <c r="F409" i="6"/>
  <c r="G408" i="6"/>
  <c r="F410" i="6" l="1"/>
  <c r="G409" i="6"/>
  <c r="P351" i="6"/>
  <c r="Q350" i="6"/>
  <c r="R350" i="6"/>
  <c r="P352" i="6" l="1"/>
  <c r="R351" i="6"/>
  <c r="Q351" i="6"/>
  <c r="G410" i="6"/>
  <c r="F411" i="6"/>
  <c r="F412" i="6" l="1"/>
  <c r="G411" i="6"/>
  <c r="P353" i="6"/>
  <c r="Q352" i="6"/>
  <c r="R352" i="6"/>
  <c r="P354" i="6" l="1"/>
  <c r="R353" i="6"/>
  <c r="Q353" i="6"/>
  <c r="F413" i="6"/>
  <c r="G412" i="6"/>
  <c r="F414" i="6" l="1"/>
  <c r="G413" i="6"/>
  <c r="P355" i="6"/>
  <c r="R354" i="6"/>
  <c r="Q354" i="6"/>
  <c r="P356" i="6" l="1"/>
  <c r="Q355" i="6"/>
  <c r="R355" i="6"/>
  <c r="G414" i="6"/>
  <c r="F415" i="6"/>
  <c r="F416" i="6" l="1"/>
  <c r="G415" i="6"/>
  <c r="P357" i="6"/>
  <c r="R356" i="6"/>
  <c r="Q356" i="6"/>
  <c r="P358" i="6" l="1"/>
  <c r="R357" i="6"/>
  <c r="Q357" i="6"/>
  <c r="F417" i="6"/>
  <c r="G416" i="6"/>
  <c r="F418" i="6" l="1"/>
  <c r="G417" i="6"/>
  <c r="P359" i="6"/>
  <c r="R358" i="6"/>
  <c r="Q358" i="6"/>
  <c r="P360" i="6" l="1"/>
  <c r="R359" i="6"/>
  <c r="Q359" i="6"/>
  <c r="F419" i="6"/>
  <c r="G418" i="6"/>
  <c r="F420" i="6" l="1"/>
  <c r="G419" i="6"/>
  <c r="P361" i="6"/>
  <c r="R360" i="6"/>
  <c r="Q360" i="6"/>
  <c r="P362" i="6" l="1"/>
  <c r="Q361" i="6"/>
  <c r="R361" i="6"/>
  <c r="F421" i="6"/>
  <c r="G420" i="6"/>
  <c r="F422" i="6" l="1"/>
  <c r="G421" i="6"/>
  <c r="P363" i="6"/>
  <c r="R362" i="6"/>
  <c r="Q362" i="6"/>
  <c r="P364" i="6" l="1"/>
  <c r="R363" i="6"/>
  <c r="Q363" i="6"/>
  <c r="F423" i="6"/>
  <c r="G422" i="6"/>
  <c r="F424" i="6" l="1"/>
  <c r="G423" i="6"/>
  <c r="P365" i="6"/>
  <c r="Q364" i="6"/>
  <c r="R364" i="6"/>
  <c r="R365" i="6" l="1"/>
  <c r="P366" i="6"/>
  <c r="Q365" i="6"/>
  <c r="F425" i="6"/>
  <c r="G424" i="6"/>
  <c r="F426" i="6" l="1"/>
  <c r="G425" i="6"/>
  <c r="P367" i="6"/>
  <c r="Q366" i="6"/>
  <c r="R366" i="6"/>
  <c r="R367" i="6" l="1"/>
  <c r="Q367" i="6"/>
  <c r="P368" i="6"/>
  <c r="F427" i="6"/>
  <c r="G426" i="6"/>
  <c r="F428" i="6" l="1"/>
  <c r="G427" i="6"/>
  <c r="P369" i="6"/>
  <c r="Q368" i="6"/>
  <c r="R368" i="6"/>
  <c r="R369" i="6" l="1"/>
  <c r="P370" i="6"/>
  <c r="Q369" i="6"/>
  <c r="F429" i="6"/>
  <c r="G428" i="6"/>
  <c r="F430" i="6" l="1"/>
  <c r="G430" i="6" s="1"/>
  <c r="G429" i="6"/>
  <c r="P371" i="6"/>
  <c r="Q370" i="6"/>
  <c r="R370" i="6"/>
  <c r="Q371" i="6" l="1"/>
  <c r="P372" i="6"/>
  <c r="R371" i="6"/>
  <c r="P373" i="6" l="1"/>
  <c r="Q372" i="6"/>
  <c r="R372" i="6"/>
  <c r="R373" i="6" l="1"/>
  <c r="P374" i="6"/>
  <c r="Q373" i="6"/>
  <c r="P375" i="6" l="1"/>
  <c r="Q374" i="6"/>
  <c r="R374" i="6"/>
  <c r="R375" i="6" l="1"/>
  <c r="Q375" i="6"/>
  <c r="P376" i="6"/>
  <c r="P377" i="6" l="1"/>
  <c r="R376" i="6"/>
  <c r="Q376" i="6"/>
  <c r="R377" i="6" l="1"/>
  <c r="P378" i="6"/>
  <c r="Q377" i="6"/>
  <c r="P379" i="6" l="1"/>
  <c r="Q378" i="6"/>
  <c r="R378" i="6"/>
  <c r="R379" i="6" l="1"/>
  <c r="Q379" i="6"/>
  <c r="P380" i="6"/>
  <c r="P381" i="6" l="1"/>
  <c r="Q380" i="6"/>
  <c r="R380" i="6"/>
  <c r="Q381" i="6" l="1"/>
  <c r="P382" i="6"/>
  <c r="R381" i="6"/>
  <c r="P383" i="6" l="1"/>
  <c r="Q382" i="6"/>
  <c r="R382" i="6"/>
  <c r="Q383" i="6" l="1"/>
  <c r="R383" i="6"/>
  <c r="P384" i="6"/>
  <c r="P385" i="6" l="1"/>
  <c r="R384" i="6"/>
  <c r="Q384" i="6"/>
  <c r="Q385" i="6" l="1"/>
  <c r="P386" i="6"/>
  <c r="R385" i="6"/>
  <c r="P387" i="6" l="1"/>
  <c r="Q386" i="6"/>
  <c r="R386" i="6"/>
  <c r="R387" i="6" l="1"/>
  <c r="Q387" i="6"/>
  <c r="P388" i="6"/>
  <c r="P389" i="6" l="1"/>
  <c r="Q388" i="6"/>
  <c r="R388" i="6"/>
  <c r="Q389" i="6" l="1"/>
  <c r="P390" i="6"/>
  <c r="R389" i="6"/>
  <c r="P391" i="6" l="1"/>
  <c r="R390" i="6"/>
  <c r="Q390" i="6"/>
  <c r="R391" i="6" l="1"/>
  <c r="Q391" i="6"/>
  <c r="P392" i="6"/>
  <c r="P393" i="6" l="1"/>
  <c r="R392" i="6"/>
  <c r="Q392" i="6"/>
  <c r="R393" i="6" l="1"/>
  <c r="P394" i="6"/>
  <c r="Q393" i="6"/>
  <c r="P395" i="6" l="1"/>
  <c r="R394" i="6"/>
  <c r="Q394" i="6"/>
  <c r="Q395" i="6" l="1"/>
  <c r="R395" i="6"/>
  <c r="P396" i="6"/>
  <c r="P397" i="6" l="1"/>
  <c r="Q396" i="6"/>
  <c r="R396" i="6"/>
  <c r="R397" i="6" l="1"/>
  <c r="P398" i="6"/>
  <c r="Q397" i="6"/>
  <c r="P399" i="6" l="1"/>
  <c r="Q398" i="6"/>
  <c r="R398" i="6"/>
  <c r="R399" i="6" l="1"/>
  <c r="Q399" i="6"/>
  <c r="P400" i="6"/>
  <c r="P401" i="6" l="1"/>
  <c r="Q400" i="6"/>
  <c r="R400" i="6"/>
  <c r="R401" i="6" l="1"/>
  <c r="P402" i="6"/>
  <c r="Q401" i="6"/>
  <c r="P403" i="6" l="1"/>
  <c r="Q402" i="6"/>
  <c r="R402" i="6"/>
  <c r="R403" i="6" l="1"/>
  <c r="Q403" i="6"/>
  <c r="P404" i="6"/>
  <c r="P405" i="6" l="1"/>
  <c r="Q404" i="6"/>
  <c r="R404" i="6"/>
  <c r="R405" i="6" l="1"/>
  <c r="P406" i="6"/>
  <c r="Q405" i="6"/>
  <c r="P407" i="6" l="1"/>
  <c r="Q406" i="6"/>
  <c r="R406" i="6"/>
  <c r="R407" i="6" l="1"/>
  <c r="Q407" i="6"/>
  <c r="P408" i="6"/>
  <c r="P409" i="6" l="1"/>
  <c r="R408" i="6"/>
  <c r="Q408" i="6"/>
  <c r="R409" i="6" l="1"/>
  <c r="P410" i="6"/>
  <c r="Q409" i="6"/>
  <c r="P411" i="6" l="1"/>
  <c r="Q410" i="6"/>
  <c r="R410" i="6"/>
  <c r="R411" i="6" l="1"/>
  <c r="Q411" i="6"/>
  <c r="P412" i="6"/>
  <c r="P413" i="6" l="1"/>
  <c r="Q412" i="6"/>
  <c r="R412" i="6"/>
  <c r="R413" i="6" l="1"/>
  <c r="P414" i="6"/>
  <c r="Q413" i="6"/>
  <c r="P415" i="6" l="1"/>
  <c r="Q414" i="6"/>
  <c r="R414" i="6"/>
  <c r="R415" i="6" l="1"/>
  <c r="Q415" i="6"/>
  <c r="P416" i="6"/>
  <c r="P417" i="6" l="1"/>
  <c r="R416" i="6"/>
  <c r="Q416" i="6"/>
  <c r="Q417" i="6" l="1"/>
  <c r="P418" i="6"/>
  <c r="R417" i="6"/>
  <c r="P419" i="6" l="1"/>
  <c r="R418" i="6"/>
  <c r="Q418" i="6"/>
  <c r="R419" i="6" l="1"/>
  <c r="Q419" i="6"/>
  <c r="P420" i="6"/>
  <c r="P421" i="6" l="1"/>
  <c r="R420" i="6"/>
  <c r="Q420" i="6"/>
  <c r="R421" i="6" l="1"/>
  <c r="P422" i="6"/>
  <c r="Q421" i="6"/>
  <c r="P423" i="6" l="1"/>
  <c r="Q422" i="6"/>
  <c r="R422" i="6"/>
  <c r="R423" i="6" l="1"/>
  <c r="Q423" i="6"/>
  <c r="P424" i="6"/>
  <c r="P425" i="6" l="1"/>
  <c r="Q424" i="6"/>
  <c r="R424" i="6"/>
  <c r="Q425" i="6" l="1"/>
  <c r="P426" i="6"/>
  <c r="R425" i="6"/>
  <c r="P427" i="6" l="1"/>
  <c r="R426" i="6"/>
  <c r="Q426" i="6"/>
  <c r="R427" i="6" l="1"/>
  <c r="Q427" i="6"/>
  <c r="P428" i="6"/>
  <c r="P429" i="6" l="1"/>
  <c r="R428" i="6"/>
  <c r="Q428" i="6"/>
  <c r="R429" i="6" l="1"/>
  <c r="P430" i="6"/>
  <c r="Q429" i="6"/>
  <c r="Q430" i="6" l="1"/>
  <c r="R430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G45" i="6"/>
  <c r="AF46" i="6"/>
  <c r="AG46" i="6"/>
  <c r="AG42" i="6"/>
  <c r="AG44" i="6"/>
  <c r="AG43" i="6"/>
  <c r="AG41" i="6"/>
  <c r="AG40" i="6"/>
  <c r="AG39" i="6"/>
  <c r="AG38" i="6"/>
  <c r="AG37" i="6"/>
  <c r="AG36" i="6"/>
  <c r="AG35" i="6"/>
  <c r="AG34" i="6"/>
  <c r="AG33" i="6"/>
</calcChain>
</file>

<file path=xl/sharedStrings.xml><?xml version="1.0" encoding="utf-8"?>
<sst xmlns="http://schemas.openxmlformats.org/spreadsheetml/2006/main" count="2925" uniqueCount="1261">
  <si>
    <r>
      <rPr>
        <sz val="11"/>
        <rFont val="標楷體"/>
        <family val="4"/>
        <charset val="136"/>
      </rPr>
      <t>累計招生人數
百分比</t>
    </r>
    <phoneticPr fontId="4" type="noConversion"/>
  </si>
  <si>
    <r>
      <rPr>
        <sz val="20"/>
        <rFont val="Times New Roman"/>
        <family val="1"/>
      </rPr>
      <t>學</t>
    </r>
    <r>
      <rPr>
        <sz val="20"/>
        <rFont val="新細明體"/>
        <family val="1"/>
        <charset val="136"/>
      </rPr>
      <t>校/科別</t>
    </r>
    <phoneticPr fontId="4" type="noConversion"/>
  </si>
  <si>
    <t>校名</t>
    <phoneticPr fontId="4" type="noConversion"/>
  </si>
  <si>
    <t>日間部</t>
    <phoneticPr fontId="4" type="noConversion"/>
  </si>
  <si>
    <t>累計</t>
    <phoneticPr fontId="4" type="noConversion"/>
  </si>
  <si>
    <t>進修部</t>
    <phoneticPr fontId="4" type="noConversion"/>
  </si>
  <si>
    <t>合計</t>
    <phoneticPr fontId="4" type="noConversion"/>
  </si>
  <si>
    <t>校名</t>
    <phoneticPr fontId="4" type="noConversion"/>
  </si>
  <si>
    <t>累計</t>
    <phoneticPr fontId="4" type="noConversion"/>
  </si>
  <si>
    <t>稻江高商</t>
    <phoneticPr fontId="4" type="noConversion"/>
  </si>
  <si>
    <t>滬江高中</t>
    <phoneticPr fontId="4" type="noConversion"/>
  </si>
  <si>
    <t>三重商工</t>
    <phoneticPr fontId="4" type="noConversion"/>
  </si>
  <si>
    <t>新北高工</t>
    <phoneticPr fontId="4" type="noConversion"/>
  </si>
  <si>
    <t>瑞芳高工</t>
    <phoneticPr fontId="4" type="noConversion"/>
  </si>
  <si>
    <t>淡水商工</t>
    <phoneticPr fontId="4" type="noConversion"/>
  </si>
  <si>
    <t>醒吾高中</t>
    <phoneticPr fontId="4" type="noConversion"/>
  </si>
  <si>
    <t>基隆商工</t>
    <phoneticPr fontId="4" type="noConversion"/>
  </si>
  <si>
    <r>
      <rPr>
        <b/>
        <sz val="11"/>
        <color indexed="10"/>
        <rFont val="新細明體"/>
        <family val="1"/>
        <charset val="136"/>
      </rPr>
      <t>技優甄審</t>
    </r>
    <r>
      <rPr>
        <sz val="11"/>
        <color indexed="53"/>
        <rFont val="新細明體"/>
        <family val="1"/>
        <charset val="136"/>
      </rPr>
      <t>公立內含</t>
    </r>
    <phoneticPr fontId="4" type="noConversion"/>
  </si>
  <si>
    <t>A10</t>
    <phoneticPr fontId="4" type="noConversion"/>
  </si>
  <si>
    <t>A12</t>
    <phoneticPr fontId="4" type="noConversion"/>
  </si>
  <si>
    <t>A11</t>
    <phoneticPr fontId="4" type="noConversion"/>
  </si>
  <si>
    <t>A17</t>
    <phoneticPr fontId="4" type="noConversion"/>
  </si>
  <si>
    <t>A16</t>
    <phoneticPr fontId="4" type="noConversion"/>
  </si>
  <si>
    <t>A28</t>
    <phoneticPr fontId="4" type="noConversion"/>
  </si>
  <si>
    <t>A14</t>
    <phoneticPr fontId="4" type="noConversion"/>
  </si>
  <si>
    <t>A26</t>
    <phoneticPr fontId="4" type="noConversion"/>
  </si>
  <si>
    <t>A21</t>
    <phoneticPr fontId="4" type="noConversion"/>
  </si>
  <si>
    <t>A13</t>
    <phoneticPr fontId="4" type="noConversion"/>
  </si>
  <si>
    <t>A20</t>
    <phoneticPr fontId="4" type="noConversion"/>
  </si>
  <si>
    <t>A24</t>
    <phoneticPr fontId="4" type="noConversion"/>
  </si>
  <si>
    <t>A18</t>
    <phoneticPr fontId="4" type="noConversion"/>
  </si>
  <si>
    <t>A15</t>
    <phoneticPr fontId="4" type="noConversion"/>
  </si>
  <si>
    <t>A25</t>
    <phoneticPr fontId="4" type="noConversion"/>
  </si>
  <si>
    <t>A19</t>
    <phoneticPr fontId="4" type="noConversion"/>
  </si>
  <si>
    <t>A29</t>
    <phoneticPr fontId="4" type="noConversion"/>
  </si>
  <si>
    <t>A31</t>
    <phoneticPr fontId="4" type="noConversion"/>
  </si>
  <si>
    <t>A32</t>
    <phoneticPr fontId="4" type="noConversion"/>
  </si>
  <si>
    <t>A33</t>
    <phoneticPr fontId="4" type="noConversion"/>
  </si>
  <si>
    <t>A34</t>
    <phoneticPr fontId="4" type="noConversion"/>
  </si>
  <si>
    <t>A35</t>
    <phoneticPr fontId="4" type="noConversion"/>
  </si>
  <si>
    <t>A38</t>
    <phoneticPr fontId="4" type="noConversion"/>
  </si>
  <si>
    <t>A39</t>
    <phoneticPr fontId="4" type="noConversion"/>
  </si>
  <si>
    <t>A40</t>
    <phoneticPr fontId="4" type="noConversion"/>
  </si>
  <si>
    <t>A41</t>
    <phoneticPr fontId="4" type="noConversion"/>
  </si>
  <si>
    <t>A42</t>
    <phoneticPr fontId="4" type="noConversion"/>
  </si>
  <si>
    <t>A43</t>
    <phoneticPr fontId="4" type="noConversion"/>
  </si>
  <si>
    <t>A44</t>
    <phoneticPr fontId="4" type="noConversion"/>
  </si>
  <si>
    <t>A45</t>
    <phoneticPr fontId="4" type="noConversion"/>
  </si>
  <si>
    <t>A46</t>
    <phoneticPr fontId="4" type="noConversion"/>
  </si>
  <si>
    <t>A47</t>
    <phoneticPr fontId="4" type="noConversion"/>
  </si>
  <si>
    <t>A48</t>
    <phoneticPr fontId="4" type="noConversion"/>
  </si>
  <si>
    <t>A49</t>
    <phoneticPr fontId="4" type="noConversion"/>
  </si>
  <si>
    <t>A50</t>
    <phoneticPr fontId="4" type="noConversion"/>
  </si>
  <si>
    <t>A51</t>
    <phoneticPr fontId="4" type="noConversion"/>
  </si>
  <si>
    <t>A52</t>
    <phoneticPr fontId="4" type="noConversion"/>
  </si>
  <si>
    <t>A53</t>
    <phoneticPr fontId="4" type="noConversion"/>
  </si>
  <si>
    <t>A54</t>
    <phoneticPr fontId="4" type="noConversion"/>
  </si>
  <si>
    <t>A55</t>
    <phoneticPr fontId="4" type="noConversion"/>
  </si>
  <si>
    <t>A56</t>
    <phoneticPr fontId="4" type="noConversion"/>
  </si>
  <si>
    <t>A57</t>
    <phoneticPr fontId="4" type="noConversion"/>
  </si>
  <si>
    <t>A58</t>
    <phoneticPr fontId="4" type="noConversion"/>
  </si>
  <si>
    <t>A59</t>
    <phoneticPr fontId="4" type="noConversion"/>
  </si>
  <si>
    <t>A27</t>
    <phoneticPr fontId="4" type="noConversion"/>
  </si>
  <si>
    <t>A06</t>
    <phoneticPr fontId="4" type="noConversion"/>
  </si>
  <si>
    <t>A07</t>
    <phoneticPr fontId="4" type="noConversion"/>
  </si>
  <si>
    <t>A08</t>
    <phoneticPr fontId="4" type="noConversion"/>
  </si>
  <si>
    <t>A09</t>
    <phoneticPr fontId="4" type="noConversion"/>
  </si>
  <si>
    <t>A04</t>
    <phoneticPr fontId="4" type="noConversion"/>
  </si>
  <si>
    <t>A02</t>
    <phoneticPr fontId="4" type="noConversion"/>
  </si>
  <si>
    <t>A01</t>
    <phoneticPr fontId="4" type="noConversion"/>
  </si>
  <si>
    <t>B02</t>
    <phoneticPr fontId="4" type="noConversion"/>
  </si>
  <si>
    <t>B04</t>
    <phoneticPr fontId="4" type="noConversion"/>
  </si>
  <si>
    <t>B15</t>
    <phoneticPr fontId="4" type="noConversion"/>
  </si>
  <si>
    <t>B18</t>
    <phoneticPr fontId="4" type="noConversion"/>
  </si>
  <si>
    <t>B19</t>
    <phoneticPr fontId="4" type="noConversion"/>
  </si>
  <si>
    <t>B25</t>
    <phoneticPr fontId="4" type="noConversion"/>
  </si>
  <si>
    <t>B26</t>
    <phoneticPr fontId="4" type="noConversion"/>
  </si>
  <si>
    <t>B27</t>
    <phoneticPr fontId="4" type="noConversion"/>
  </si>
  <si>
    <t>B30</t>
    <phoneticPr fontId="4" type="noConversion"/>
  </si>
  <si>
    <t>B37</t>
    <phoneticPr fontId="4" type="noConversion"/>
  </si>
  <si>
    <t>B41</t>
    <phoneticPr fontId="4" type="noConversion"/>
  </si>
  <si>
    <t>B42</t>
    <phoneticPr fontId="4" type="noConversion"/>
  </si>
  <si>
    <t>C01</t>
    <phoneticPr fontId="4" type="noConversion"/>
  </si>
  <si>
    <t>D04</t>
    <phoneticPr fontId="4" type="noConversion"/>
  </si>
  <si>
    <t>A36-1</t>
    <phoneticPr fontId="4" type="noConversion"/>
  </si>
  <si>
    <t>A36-2</t>
    <phoneticPr fontId="4" type="noConversion"/>
  </si>
  <si>
    <t>A36-3</t>
    <phoneticPr fontId="4" type="noConversion"/>
  </si>
  <si>
    <t>A36-4</t>
    <phoneticPr fontId="4" type="noConversion"/>
  </si>
  <si>
    <t>A36-5</t>
    <phoneticPr fontId="4" type="noConversion"/>
  </si>
  <si>
    <t>B03-1</t>
    <phoneticPr fontId="4" type="noConversion"/>
  </si>
  <si>
    <t>B03-2</t>
    <phoneticPr fontId="4" type="noConversion"/>
  </si>
  <si>
    <t>B03-3</t>
    <phoneticPr fontId="4" type="noConversion"/>
  </si>
  <si>
    <t>B03-4</t>
    <phoneticPr fontId="4" type="noConversion"/>
  </si>
  <si>
    <t>B03-5</t>
    <phoneticPr fontId="4" type="noConversion"/>
  </si>
  <si>
    <t>B03-6</t>
    <phoneticPr fontId="4" type="noConversion"/>
  </si>
  <si>
    <t>B05-1</t>
    <phoneticPr fontId="4" type="noConversion"/>
  </si>
  <si>
    <t>B05-2</t>
    <phoneticPr fontId="4" type="noConversion"/>
  </si>
  <si>
    <t>B05-3</t>
    <phoneticPr fontId="4" type="noConversion"/>
  </si>
  <si>
    <t>B06-1</t>
    <phoneticPr fontId="4" type="noConversion"/>
  </si>
  <si>
    <t>B06-2</t>
    <phoneticPr fontId="4" type="noConversion"/>
  </si>
  <si>
    <t>B06-3</t>
    <phoneticPr fontId="4" type="noConversion"/>
  </si>
  <si>
    <t>B06-4</t>
    <phoneticPr fontId="4" type="noConversion"/>
  </si>
  <si>
    <t>B07-1</t>
    <phoneticPr fontId="4" type="noConversion"/>
  </si>
  <si>
    <t>B07-2</t>
    <phoneticPr fontId="4" type="noConversion"/>
  </si>
  <si>
    <t>B07-3</t>
    <phoneticPr fontId="4" type="noConversion"/>
  </si>
  <si>
    <t>B07-4</t>
    <phoneticPr fontId="4" type="noConversion"/>
  </si>
  <si>
    <t>B10-1</t>
    <phoneticPr fontId="4" type="noConversion"/>
  </si>
  <si>
    <t>B10-2</t>
    <phoneticPr fontId="4" type="noConversion"/>
  </si>
  <si>
    <t>B10-3</t>
    <phoneticPr fontId="4" type="noConversion"/>
  </si>
  <si>
    <t>B10-5</t>
    <phoneticPr fontId="4" type="noConversion"/>
  </si>
  <si>
    <t>B32-1</t>
    <phoneticPr fontId="4" type="noConversion"/>
  </si>
  <si>
    <t>B32-2</t>
    <phoneticPr fontId="4" type="noConversion"/>
  </si>
  <si>
    <t>B34-2</t>
    <phoneticPr fontId="4" type="noConversion"/>
  </si>
  <si>
    <t>B34-3</t>
    <phoneticPr fontId="4" type="noConversion"/>
  </si>
  <si>
    <t>B34-4</t>
    <phoneticPr fontId="4" type="noConversion"/>
  </si>
  <si>
    <t>B35-7</t>
    <phoneticPr fontId="4" type="noConversion"/>
  </si>
  <si>
    <t>C02-1</t>
    <phoneticPr fontId="4" type="noConversion"/>
  </si>
  <si>
    <t>C02-2</t>
    <phoneticPr fontId="4" type="noConversion"/>
  </si>
  <si>
    <t>C02-3</t>
    <phoneticPr fontId="4" type="noConversion"/>
  </si>
  <si>
    <t>C02-4</t>
    <phoneticPr fontId="4" type="noConversion"/>
  </si>
  <si>
    <t>C02-5</t>
    <phoneticPr fontId="4" type="noConversion"/>
  </si>
  <si>
    <t>C02-6</t>
    <phoneticPr fontId="4" type="noConversion"/>
  </si>
  <si>
    <t>C02-7</t>
    <phoneticPr fontId="4" type="noConversion"/>
  </si>
  <si>
    <t>C03-1</t>
    <phoneticPr fontId="4" type="noConversion"/>
  </si>
  <si>
    <t>C03-2</t>
    <phoneticPr fontId="4" type="noConversion"/>
  </si>
  <si>
    <t>C03-3</t>
    <phoneticPr fontId="4" type="noConversion"/>
  </si>
  <si>
    <t>C03-4</t>
    <phoneticPr fontId="4" type="noConversion"/>
  </si>
  <si>
    <t>C03-5</t>
    <phoneticPr fontId="4" type="noConversion"/>
  </si>
  <si>
    <t>C03-6</t>
    <phoneticPr fontId="4" type="noConversion"/>
  </si>
  <si>
    <t>C03-7</t>
    <phoneticPr fontId="4" type="noConversion"/>
  </si>
  <si>
    <t>C03-8</t>
    <phoneticPr fontId="4" type="noConversion"/>
  </si>
  <si>
    <t>C03-9</t>
    <phoneticPr fontId="4" type="noConversion"/>
  </si>
  <si>
    <t>C04-11</t>
    <phoneticPr fontId="4" type="noConversion"/>
  </si>
  <si>
    <t>C04-08</t>
    <phoneticPr fontId="4" type="noConversion"/>
  </si>
  <si>
    <t>C04-06</t>
    <phoneticPr fontId="4" type="noConversion"/>
  </si>
  <si>
    <t>C04-05</t>
    <phoneticPr fontId="4" type="noConversion"/>
  </si>
  <si>
    <t>C04-01</t>
    <phoneticPr fontId="4" type="noConversion"/>
  </si>
  <si>
    <t>C04-10</t>
    <phoneticPr fontId="4" type="noConversion"/>
  </si>
  <si>
    <t>C04-07</t>
    <phoneticPr fontId="4" type="noConversion"/>
  </si>
  <si>
    <t>C04-02</t>
    <phoneticPr fontId="4" type="noConversion"/>
  </si>
  <si>
    <t>C04-03</t>
    <phoneticPr fontId="4" type="noConversion"/>
  </si>
  <si>
    <t>C04-04</t>
    <phoneticPr fontId="4" type="noConversion"/>
  </si>
  <si>
    <t>C04-09</t>
    <phoneticPr fontId="4" type="noConversion"/>
  </si>
  <si>
    <t>C06-05</t>
    <phoneticPr fontId="4" type="noConversion"/>
  </si>
  <si>
    <t>C06-02</t>
    <phoneticPr fontId="4" type="noConversion"/>
  </si>
  <si>
    <t>C06-04</t>
    <phoneticPr fontId="4" type="noConversion"/>
  </si>
  <si>
    <t>C06-03</t>
    <phoneticPr fontId="4" type="noConversion"/>
  </si>
  <si>
    <t>C06-06</t>
    <phoneticPr fontId="4" type="noConversion"/>
  </si>
  <si>
    <t>C06-07</t>
    <phoneticPr fontId="4" type="noConversion"/>
  </si>
  <si>
    <t>C06-08</t>
    <phoneticPr fontId="4" type="noConversion"/>
  </si>
  <si>
    <t>C06-09</t>
    <phoneticPr fontId="4" type="noConversion"/>
  </si>
  <si>
    <t>C06-10</t>
    <phoneticPr fontId="4" type="noConversion"/>
  </si>
  <si>
    <t>C07-1</t>
    <phoneticPr fontId="4" type="noConversion"/>
  </si>
  <si>
    <t>C07-2</t>
    <phoneticPr fontId="4" type="noConversion"/>
  </si>
  <si>
    <t>C07-3</t>
    <phoneticPr fontId="4" type="noConversion"/>
  </si>
  <si>
    <t>C07-4</t>
    <phoneticPr fontId="4" type="noConversion"/>
  </si>
  <si>
    <t>C07-5</t>
    <phoneticPr fontId="4" type="noConversion"/>
  </si>
  <si>
    <t>C07-6</t>
    <phoneticPr fontId="4" type="noConversion"/>
  </si>
  <si>
    <t>C08-1</t>
    <phoneticPr fontId="4" type="noConversion"/>
  </si>
  <si>
    <t>C08-2</t>
    <phoneticPr fontId="4" type="noConversion"/>
  </si>
  <si>
    <t>C08-3</t>
    <phoneticPr fontId="4" type="noConversion"/>
  </si>
  <si>
    <t>C08-4</t>
    <phoneticPr fontId="4" type="noConversion"/>
  </si>
  <si>
    <t>C08-5</t>
    <phoneticPr fontId="4" type="noConversion"/>
  </si>
  <si>
    <t>C08-6</t>
    <phoneticPr fontId="4" type="noConversion"/>
  </si>
  <si>
    <t>C10-1</t>
    <phoneticPr fontId="4" type="noConversion"/>
  </si>
  <si>
    <t>C10-2</t>
    <phoneticPr fontId="4" type="noConversion"/>
  </si>
  <si>
    <t>C10-3</t>
    <phoneticPr fontId="4" type="noConversion"/>
  </si>
  <si>
    <t>C10-4</t>
    <phoneticPr fontId="4" type="noConversion"/>
  </si>
  <si>
    <t>C10-5</t>
    <phoneticPr fontId="4" type="noConversion"/>
  </si>
  <si>
    <t>C10-6</t>
    <phoneticPr fontId="4" type="noConversion"/>
  </si>
  <si>
    <t>C10-7</t>
    <phoneticPr fontId="4" type="noConversion"/>
  </si>
  <si>
    <t>C10-8</t>
    <phoneticPr fontId="4" type="noConversion"/>
  </si>
  <si>
    <t>C11-01</t>
    <phoneticPr fontId="4" type="noConversion"/>
  </si>
  <si>
    <t>C11-02</t>
    <phoneticPr fontId="4" type="noConversion"/>
  </si>
  <si>
    <t>C11-03</t>
    <phoneticPr fontId="4" type="noConversion"/>
  </si>
  <si>
    <t>C11-04</t>
    <phoneticPr fontId="4" type="noConversion"/>
  </si>
  <si>
    <t>C11-05</t>
    <phoneticPr fontId="4" type="noConversion"/>
  </si>
  <si>
    <t>C11-06</t>
    <phoneticPr fontId="4" type="noConversion"/>
  </si>
  <si>
    <t>C11-07</t>
    <phoneticPr fontId="4" type="noConversion"/>
  </si>
  <si>
    <t>C11-08</t>
    <phoneticPr fontId="4" type="noConversion"/>
  </si>
  <si>
    <t>C11-09</t>
    <phoneticPr fontId="4" type="noConversion"/>
  </si>
  <si>
    <t>C11-10</t>
    <phoneticPr fontId="4" type="noConversion"/>
  </si>
  <si>
    <t>C12-1</t>
    <phoneticPr fontId="4" type="noConversion"/>
  </si>
  <si>
    <t>C12-2</t>
    <phoneticPr fontId="4" type="noConversion"/>
  </si>
  <si>
    <t>C12-3</t>
    <phoneticPr fontId="4" type="noConversion"/>
  </si>
  <si>
    <t>C12-4</t>
    <phoneticPr fontId="4" type="noConversion"/>
  </si>
  <si>
    <t>C12-5</t>
    <phoneticPr fontId="4" type="noConversion"/>
  </si>
  <si>
    <t>C12-6</t>
    <phoneticPr fontId="4" type="noConversion"/>
  </si>
  <si>
    <t>C12-7</t>
    <phoneticPr fontId="4" type="noConversion"/>
  </si>
  <si>
    <t>C12-8</t>
    <phoneticPr fontId="4" type="noConversion"/>
  </si>
  <si>
    <t>C12-9</t>
    <phoneticPr fontId="4" type="noConversion"/>
  </si>
  <si>
    <t>C13-1</t>
    <phoneticPr fontId="4" type="noConversion"/>
  </si>
  <si>
    <t>C13-2</t>
    <phoneticPr fontId="4" type="noConversion"/>
  </si>
  <si>
    <t>C13-3</t>
    <phoneticPr fontId="4" type="noConversion"/>
  </si>
  <si>
    <t>C13-4</t>
    <phoneticPr fontId="4" type="noConversion"/>
  </si>
  <si>
    <t>C13-5</t>
    <phoneticPr fontId="4" type="noConversion"/>
  </si>
  <si>
    <t>C13-6</t>
    <phoneticPr fontId="4" type="noConversion"/>
  </si>
  <si>
    <t>C13-7</t>
    <phoneticPr fontId="4" type="noConversion"/>
  </si>
  <si>
    <t>C13-8</t>
    <phoneticPr fontId="4" type="noConversion"/>
  </si>
  <si>
    <t>C13-9</t>
    <phoneticPr fontId="4" type="noConversion"/>
  </si>
  <si>
    <t>C14-10</t>
    <phoneticPr fontId="4" type="noConversion"/>
  </si>
  <si>
    <t>C14-01</t>
    <phoneticPr fontId="4" type="noConversion"/>
  </si>
  <si>
    <t>C15-1</t>
    <phoneticPr fontId="4" type="noConversion"/>
  </si>
  <si>
    <t>C15-2</t>
    <phoneticPr fontId="4" type="noConversion"/>
  </si>
  <si>
    <t>C15-3</t>
    <phoneticPr fontId="4" type="noConversion"/>
  </si>
  <si>
    <t>C15-4</t>
    <phoneticPr fontId="4" type="noConversion"/>
  </si>
  <si>
    <t>C15-5</t>
    <phoneticPr fontId="4" type="noConversion"/>
  </si>
  <si>
    <t>C16-1</t>
    <phoneticPr fontId="4" type="noConversion"/>
  </si>
  <si>
    <t>C16-2</t>
    <phoneticPr fontId="4" type="noConversion"/>
  </si>
  <si>
    <t>C16-3</t>
    <phoneticPr fontId="4" type="noConversion"/>
  </si>
  <si>
    <t>D01-01</t>
    <phoneticPr fontId="4" type="noConversion"/>
  </si>
  <si>
    <t>D03-1</t>
    <phoneticPr fontId="4" type="noConversion"/>
  </si>
  <si>
    <t>D03-3</t>
    <phoneticPr fontId="4" type="noConversion"/>
  </si>
  <si>
    <t>D03-4</t>
    <phoneticPr fontId="4" type="noConversion"/>
  </si>
  <si>
    <t>D05-1</t>
    <phoneticPr fontId="4" type="noConversion"/>
  </si>
  <si>
    <t>D05-2</t>
    <phoneticPr fontId="4" type="noConversion"/>
  </si>
  <si>
    <t>D05-3</t>
    <phoneticPr fontId="4" type="noConversion"/>
  </si>
  <si>
    <t>D05-4</t>
    <phoneticPr fontId="4" type="noConversion"/>
  </si>
  <si>
    <t>D05-5</t>
    <phoneticPr fontId="4" type="noConversion"/>
  </si>
  <si>
    <t>D05-6</t>
    <phoneticPr fontId="4" type="noConversion"/>
  </si>
  <si>
    <t>D05-7</t>
    <phoneticPr fontId="4" type="noConversion"/>
  </si>
  <si>
    <t>D06-08</t>
    <phoneticPr fontId="4" type="noConversion"/>
  </si>
  <si>
    <t>D06-03</t>
    <phoneticPr fontId="4" type="noConversion"/>
  </si>
  <si>
    <t>D06-04</t>
    <phoneticPr fontId="4" type="noConversion"/>
  </si>
  <si>
    <t>D06-05</t>
    <phoneticPr fontId="4" type="noConversion"/>
  </si>
  <si>
    <t>D06-06</t>
    <phoneticPr fontId="4" type="noConversion"/>
  </si>
  <si>
    <t>D06-01</t>
    <phoneticPr fontId="4" type="noConversion"/>
  </si>
  <si>
    <t>D06-07</t>
    <phoneticPr fontId="4" type="noConversion"/>
  </si>
  <si>
    <t>D06-02</t>
    <phoneticPr fontId="4" type="noConversion"/>
  </si>
  <si>
    <t>D07-1</t>
    <phoneticPr fontId="4" type="noConversion"/>
  </si>
  <si>
    <t>D07-2</t>
    <phoneticPr fontId="4" type="noConversion"/>
  </si>
  <si>
    <t>D07-3</t>
    <phoneticPr fontId="4" type="noConversion"/>
  </si>
  <si>
    <t>D07-4</t>
    <phoneticPr fontId="4" type="noConversion"/>
  </si>
  <si>
    <t>D08-1</t>
    <phoneticPr fontId="4" type="noConversion"/>
  </si>
  <si>
    <t>D08-2</t>
    <phoneticPr fontId="4" type="noConversion"/>
  </si>
  <si>
    <t>D09-1</t>
    <phoneticPr fontId="4" type="noConversion"/>
  </si>
  <si>
    <t>D09-2</t>
    <phoneticPr fontId="4" type="noConversion"/>
  </si>
  <si>
    <t>D09-3</t>
    <phoneticPr fontId="4" type="noConversion"/>
  </si>
  <si>
    <t>D10-1</t>
    <phoneticPr fontId="4" type="noConversion"/>
  </si>
  <si>
    <t>D10-3</t>
    <phoneticPr fontId="4" type="noConversion"/>
  </si>
  <si>
    <t>D11-1</t>
    <phoneticPr fontId="4" type="noConversion"/>
  </si>
  <si>
    <t>D12-1</t>
    <phoneticPr fontId="4" type="noConversion"/>
  </si>
  <si>
    <t>D12-2</t>
    <phoneticPr fontId="4" type="noConversion"/>
  </si>
  <si>
    <t>D12-3</t>
    <phoneticPr fontId="4" type="noConversion"/>
  </si>
  <si>
    <t>D12-4</t>
    <phoneticPr fontId="4" type="noConversion"/>
  </si>
  <si>
    <t>D12-5</t>
    <phoneticPr fontId="4" type="noConversion"/>
  </si>
  <si>
    <t>D12-6</t>
    <phoneticPr fontId="4" type="noConversion"/>
  </si>
  <si>
    <t>D13-1</t>
    <phoneticPr fontId="4" type="noConversion"/>
  </si>
  <si>
    <t>D13-2</t>
    <phoneticPr fontId="4" type="noConversion"/>
  </si>
  <si>
    <t>D13-3</t>
    <phoneticPr fontId="4" type="noConversion"/>
  </si>
  <si>
    <t>D13-4</t>
    <phoneticPr fontId="4" type="noConversion"/>
  </si>
  <si>
    <t>D14-1</t>
    <phoneticPr fontId="4" type="noConversion"/>
  </si>
  <si>
    <t>D14-2</t>
    <phoneticPr fontId="4" type="noConversion"/>
  </si>
  <si>
    <t>D14-3</t>
    <phoneticPr fontId="4" type="noConversion"/>
  </si>
  <si>
    <t>D14-4</t>
    <phoneticPr fontId="4" type="noConversion"/>
  </si>
  <si>
    <t>D14-5</t>
    <phoneticPr fontId="4" type="noConversion"/>
  </si>
  <si>
    <t>D14-6</t>
    <phoneticPr fontId="4" type="noConversion"/>
  </si>
  <si>
    <t>D15-1</t>
    <phoneticPr fontId="4" type="noConversion"/>
  </si>
  <si>
    <t>D15-2</t>
    <phoneticPr fontId="4" type="noConversion"/>
  </si>
  <si>
    <t>D15-3</t>
    <phoneticPr fontId="4" type="noConversion"/>
  </si>
  <si>
    <t>D15-4</t>
    <phoneticPr fontId="4" type="noConversion"/>
  </si>
  <si>
    <t>D15-5</t>
    <phoneticPr fontId="4" type="noConversion"/>
  </si>
  <si>
    <t>D16-1</t>
    <phoneticPr fontId="4" type="noConversion"/>
  </si>
  <si>
    <t>D16-2</t>
    <phoneticPr fontId="4" type="noConversion"/>
  </si>
  <si>
    <t>D16-3</t>
    <phoneticPr fontId="4" type="noConversion"/>
  </si>
  <si>
    <t>D16-4</t>
    <phoneticPr fontId="4" type="noConversion"/>
  </si>
  <si>
    <t>D16-5</t>
    <phoneticPr fontId="4" type="noConversion"/>
  </si>
  <si>
    <t>協和祐德</t>
    <phoneticPr fontId="4" type="noConversion"/>
  </si>
  <si>
    <t>鶯歌工商</t>
    <phoneticPr fontId="4" type="noConversion"/>
  </si>
  <si>
    <t>松山高中</t>
    <phoneticPr fontId="4" type="noConversion"/>
  </si>
  <si>
    <t>大安高工</t>
    <phoneticPr fontId="4" type="noConversion"/>
  </si>
  <si>
    <t>建國高中</t>
    <phoneticPr fontId="4" type="noConversion"/>
  </si>
  <si>
    <t>成功高中</t>
    <phoneticPr fontId="4" type="noConversion"/>
  </si>
  <si>
    <t>籃球</t>
    <phoneticPr fontId="4" type="noConversion"/>
  </si>
  <si>
    <t>校名</t>
    <phoneticPr fontId="4" type="noConversion"/>
  </si>
  <si>
    <r>
      <t>體育班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日</t>
    </r>
    <r>
      <rPr>
        <sz val="12"/>
        <rFont val="Times New Roman"/>
        <family val="1"/>
      </rPr>
      <t>)</t>
    </r>
    <phoneticPr fontId="4" type="noConversion"/>
  </si>
  <si>
    <t>累計</t>
    <phoneticPr fontId="4" type="noConversion"/>
  </si>
  <si>
    <t>專長項目</t>
    <phoneticPr fontId="4" type="noConversion"/>
  </si>
  <si>
    <r>
      <t>運動優良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日</t>
    </r>
    <r>
      <rPr>
        <sz val="12"/>
        <rFont val="Times New Roman"/>
        <family val="1"/>
      </rPr>
      <t>)</t>
    </r>
    <phoneticPr fontId="4" type="noConversion"/>
  </si>
  <si>
    <t>三重高中</t>
    <phoneticPr fontId="4" type="noConversion"/>
  </si>
  <si>
    <t>三重商工</t>
    <phoneticPr fontId="4" type="noConversion"/>
  </si>
  <si>
    <t>籃球、田徑</t>
    <phoneticPr fontId="4" type="noConversion"/>
  </si>
  <si>
    <t>中和高中</t>
    <phoneticPr fontId="4" type="noConversion"/>
  </si>
  <si>
    <t>游泳</t>
    <phoneticPr fontId="4" type="noConversion"/>
  </si>
  <si>
    <t>永平高中</t>
    <phoneticPr fontId="4" type="noConversion"/>
  </si>
  <si>
    <t>籃球、跆拳、桌球</t>
    <phoneticPr fontId="4" type="noConversion"/>
  </si>
  <si>
    <t>明德高中</t>
    <phoneticPr fontId="4" type="noConversion"/>
  </si>
  <si>
    <t>田徑、柔道、射箭、拳擊、角力、排球</t>
    <phoneticPr fontId="4" type="noConversion"/>
  </si>
  <si>
    <t>南山高中</t>
    <phoneticPr fontId="4" type="noConversion"/>
  </si>
  <si>
    <t>泰山高中</t>
    <phoneticPr fontId="4" type="noConversion"/>
  </si>
  <si>
    <t>海山高中</t>
    <phoneticPr fontId="4" type="noConversion"/>
  </si>
  <si>
    <t>田徑、手球、桌球、舉重</t>
    <phoneticPr fontId="4" type="noConversion"/>
  </si>
  <si>
    <t>淡水商工</t>
    <phoneticPr fontId="4" type="noConversion"/>
  </si>
  <si>
    <t>華僑高中</t>
    <phoneticPr fontId="4" type="noConversion"/>
  </si>
  <si>
    <t>新北高工</t>
    <phoneticPr fontId="4" type="noConversion"/>
  </si>
  <si>
    <t>田徑、武術、羽球、擊劍</t>
    <phoneticPr fontId="4" type="noConversion"/>
  </si>
  <si>
    <t>新北高中</t>
    <phoneticPr fontId="4" type="noConversion"/>
  </si>
  <si>
    <t>新莊高中</t>
    <phoneticPr fontId="4" type="noConversion"/>
  </si>
  <si>
    <t>瑞芳高工</t>
    <phoneticPr fontId="4" type="noConversion"/>
  </si>
  <si>
    <t>排球、桌球、羽球</t>
    <phoneticPr fontId="4" type="noConversion"/>
  </si>
  <si>
    <t>穀保家商</t>
    <phoneticPr fontId="4" type="noConversion"/>
  </si>
  <si>
    <t>樹林高中</t>
    <phoneticPr fontId="4" type="noConversion"/>
  </si>
  <si>
    <t>秀峰高中</t>
    <phoneticPr fontId="4" type="noConversion"/>
  </si>
  <si>
    <t>錦和高中</t>
    <phoneticPr fontId="4" type="noConversion"/>
  </si>
  <si>
    <t>排球</t>
    <phoneticPr fontId="4" type="noConversion"/>
  </si>
  <si>
    <t>八斗高中</t>
    <phoneticPr fontId="4" type="noConversion"/>
  </si>
  <si>
    <t>橄欖球、排球、跆拳</t>
    <phoneticPr fontId="4" type="noConversion"/>
  </si>
  <si>
    <t>中山高中</t>
    <phoneticPr fontId="4" type="noConversion"/>
  </si>
  <si>
    <t>安樂高中</t>
    <phoneticPr fontId="4" type="noConversion"/>
  </si>
  <si>
    <t>籃球、排球、柔道</t>
    <phoneticPr fontId="4" type="noConversion"/>
  </si>
  <si>
    <t>跆拳</t>
    <phoneticPr fontId="4" type="noConversion"/>
  </si>
  <si>
    <t>大直高中</t>
    <phoneticPr fontId="4" type="noConversion"/>
  </si>
  <si>
    <t>大理高中</t>
    <phoneticPr fontId="4" type="noConversion"/>
  </si>
  <si>
    <t>棒球、柔道、角力</t>
    <phoneticPr fontId="4" type="noConversion"/>
  </si>
  <si>
    <t>中正高中</t>
    <phoneticPr fontId="4" type="noConversion"/>
  </si>
  <si>
    <t>中崙高中</t>
    <phoneticPr fontId="4" type="noConversion"/>
  </si>
  <si>
    <t>內湖高工</t>
    <phoneticPr fontId="4" type="noConversion"/>
  </si>
  <si>
    <t>排球、划船、桌球</t>
    <phoneticPr fontId="4" type="noConversion"/>
  </si>
  <si>
    <t>內湖高中</t>
    <phoneticPr fontId="4" type="noConversion"/>
  </si>
  <si>
    <t>田徑、排球、空手道</t>
    <phoneticPr fontId="4" type="noConversion"/>
  </si>
  <si>
    <t>合球、排球、空手道</t>
    <phoneticPr fontId="4" type="noConversion"/>
  </si>
  <si>
    <t>木柵高工</t>
    <phoneticPr fontId="4" type="noConversion"/>
  </si>
  <si>
    <t>市立大同</t>
    <phoneticPr fontId="4" type="noConversion"/>
  </si>
  <si>
    <t>永春高中</t>
    <phoneticPr fontId="4" type="noConversion"/>
  </si>
  <si>
    <t>籃球、滾球</t>
    <phoneticPr fontId="4" type="noConversion"/>
  </si>
  <si>
    <t>再興高中</t>
    <phoneticPr fontId="4" type="noConversion"/>
  </si>
  <si>
    <t>田徑</t>
    <phoneticPr fontId="4" type="noConversion"/>
  </si>
  <si>
    <t>成淵高中</t>
    <phoneticPr fontId="4" type="noConversion"/>
  </si>
  <si>
    <t>田徑、手球、羽球</t>
    <phoneticPr fontId="4" type="noConversion"/>
  </si>
  <si>
    <t>百齡高中</t>
    <phoneticPr fontId="4" type="noConversion"/>
  </si>
  <si>
    <t>西松高中</t>
    <phoneticPr fontId="4" type="noConversion"/>
  </si>
  <si>
    <t>育成高中</t>
    <phoneticPr fontId="4" type="noConversion"/>
  </si>
  <si>
    <t>和平高中</t>
    <phoneticPr fontId="4" type="noConversion"/>
  </si>
  <si>
    <t>明倫高中</t>
    <phoneticPr fontId="4" type="noConversion"/>
  </si>
  <si>
    <t>松山工農</t>
    <phoneticPr fontId="4" type="noConversion"/>
  </si>
  <si>
    <t>角力、空手道</t>
    <phoneticPr fontId="4" type="noConversion"/>
  </si>
  <si>
    <t>松山家商</t>
    <phoneticPr fontId="4" type="noConversion"/>
  </si>
  <si>
    <t>桌球、跆拳、游泳、田徑</t>
    <phoneticPr fontId="4" type="noConversion"/>
  </si>
  <si>
    <t>田徑、柔道、壘球</t>
    <phoneticPr fontId="4" type="noConversion"/>
  </si>
  <si>
    <t>籃球、羽球、游泳</t>
    <phoneticPr fontId="4" type="noConversion"/>
  </si>
  <si>
    <t>南港高工</t>
    <phoneticPr fontId="4" type="noConversion"/>
  </si>
  <si>
    <t>射擊</t>
    <phoneticPr fontId="4" type="noConversion"/>
  </si>
  <si>
    <t>南港高中</t>
    <phoneticPr fontId="4" type="noConversion"/>
  </si>
  <si>
    <t>田徑、游泳、體操、輕艇</t>
    <phoneticPr fontId="4" type="noConversion"/>
  </si>
  <si>
    <t>游泳、滾球</t>
    <phoneticPr fontId="4" type="noConversion"/>
  </si>
  <si>
    <t>南湖高中</t>
    <phoneticPr fontId="4" type="noConversion"/>
  </si>
  <si>
    <t>籃球、排球、桌球</t>
    <phoneticPr fontId="4" type="noConversion"/>
  </si>
  <si>
    <t>橄欖球、游泳、田徑、網球</t>
    <phoneticPr fontId="4" type="noConversion"/>
  </si>
  <si>
    <t>強恕高中</t>
    <phoneticPr fontId="4" type="noConversion"/>
  </si>
  <si>
    <t>景美女中</t>
    <phoneticPr fontId="4" type="noConversion"/>
  </si>
  <si>
    <t>排球、拔河</t>
    <phoneticPr fontId="4" type="noConversion"/>
  </si>
  <si>
    <t>華江高中</t>
    <phoneticPr fontId="4" type="noConversion"/>
  </si>
  <si>
    <t>桌球、壘球、手球、跆拳</t>
    <phoneticPr fontId="4" type="noConversion"/>
  </si>
  <si>
    <t>排球、民俗體育</t>
    <phoneticPr fontId="4" type="noConversion"/>
  </si>
  <si>
    <t>陽明高中</t>
    <phoneticPr fontId="4" type="noConversion"/>
  </si>
  <si>
    <t>萬芳高中</t>
    <phoneticPr fontId="4" type="noConversion"/>
  </si>
  <si>
    <t>射箭、射擊、跆拳、合球、舉重</t>
    <phoneticPr fontId="4" type="noConversion"/>
  </si>
  <si>
    <t>稻江高商</t>
    <phoneticPr fontId="4" type="noConversion"/>
  </si>
  <si>
    <t>麗山高中</t>
    <phoneticPr fontId="4" type="noConversion"/>
  </si>
  <si>
    <t>田徑、射箭、手球</t>
    <phoneticPr fontId="4" type="noConversion"/>
  </si>
  <si>
    <t>復興高中</t>
    <phoneticPr fontId="4" type="noConversion"/>
  </si>
  <si>
    <t>空手道、足球、撞球、柔道</t>
    <phoneticPr fontId="4" type="noConversion"/>
  </si>
  <si>
    <t>安康高中</t>
    <phoneticPr fontId="4" type="noConversion"/>
  </si>
  <si>
    <t>空手道、角力、舉重</t>
    <phoneticPr fontId="4" type="noConversion"/>
  </si>
  <si>
    <t>丹鳳高中</t>
    <phoneticPr fontId="4" type="noConversion"/>
  </si>
  <si>
    <t>清水高中</t>
    <phoneticPr fontId="4" type="noConversion"/>
  </si>
  <si>
    <t>跆拳、武術、足球、舉重</t>
    <phoneticPr fontId="4" type="noConversion"/>
  </si>
  <si>
    <t>三民高中</t>
    <phoneticPr fontId="4" type="noConversion"/>
  </si>
  <si>
    <t>竹圍高中</t>
    <phoneticPr fontId="4" type="noConversion"/>
  </si>
  <si>
    <t>棒球、拳擊、排球</t>
    <phoneticPr fontId="4" type="noConversion"/>
  </si>
  <si>
    <t>基隆女中</t>
    <phoneticPr fontId="4" type="noConversion"/>
  </si>
  <si>
    <t>基隆高中</t>
    <phoneticPr fontId="4" type="noConversion"/>
  </si>
  <si>
    <t>籃球、排球</t>
    <phoneticPr fontId="4" type="noConversion"/>
  </si>
  <si>
    <t>北一女中</t>
    <phoneticPr fontId="4" type="noConversion"/>
  </si>
  <si>
    <t>田徑、籃球、網球</t>
    <phoneticPr fontId="4" type="noConversion"/>
  </si>
  <si>
    <t>士林高商</t>
    <phoneticPr fontId="4" type="noConversion"/>
  </si>
  <si>
    <t>B14</t>
    <phoneticPr fontId="4" type="noConversion"/>
  </si>
  <si>
    <t>C14-02</t>
    <phoneticPr fontId="4" type="noConversion"/>
  </si>
  <si>
    <t>C14-03</t>
    <phoneticPr fontId="4" type="noConversion"/>
  </si>
  <si>
    <t>C14-04</t>
    <phoneticPr fontId="4" type="noConversion"/>
  </si>
  <si>
    <t>C14-05</t>
    <phoneticPr fontId="4" type="noConversion"/>
  </si>
  <si>
    <t>C14-06</t>
    <phoneticPr fontId="4" type="noConversion"/>
  </si>
  <si>
    <t>C14-07</t>
    <phoneticPr fontId="4" type="noConversion"/>
  </si>
  <si>
    <t>C14-08</t>
    <phoneticPr fontId="4" type="noConversion"/>
  </si>
  <si>
    <t>C14-09</t>
    <phoneticPr fontId="4" type="noConversion"/>
  </si>
  <si>
    <t>D01-02</t>
    <phoneticPr fontId="4" type="noConversion"/>
  </si>
  <si>
    <t>D01-03</t>
    <phoneticPr fontId="4" type="noConversion"/>
  </si>
  <si>
    <t>D01-04</t>
    <phoneticPr fontId="4" type="noConversion"/>
  </si>
  <si>
    <t>D01-05</t>
    <phoneticPr fontId="4" type="noConversion"/>
  </si>
  <si>
    <t>D01-06</t>
    <phoneticPr fontId="4" type="noConversion"/>
  </si>
  <si>
    <t>D11-3</t>
    <phoneticPr fontId="4" type="noConversion"/>
  </si>
  <si>
    <r>
      <rPr>
        <sz val="20"/>
        <rFont val="細明體"/>
        <family val="3"/>
        <charset val="136"/>
      </rPr>
      <t>學</t>
    </r>
    <r>
      <rPr>
        <sz val="20"/>
        <rFont val="新細明體"/>
        <family val="1"/>
        <charset val="136"/>
      </rPr>
      <t>校</t>
    </r>
    <phoneticPr fontId="4" type="noConversion"/>
  </si>
  <si>
    <t>手球、田徑、柔道、籃球</t>
    <phoneticPr fontId="4" type="noConversion"/>
  </si>
  <si>
    <t>拳擊、空手道、自由車、游泳</t>
    <phoneticPr fontId="4" type="noConversion"/>
  </si>
  <si>
    <t>籃球、跆拳、溜冰、高爾夫、足球</t>
    <phoneticPr fontId="4" type="noConversion"/>
  </si>
  <si>
    <t>羽球、拳擊、角力、跆拳</t>
    <phoneticPr fontId="4" type="noConversion"/>
  </si>
  <si>
    <t>籃球、排球、田徑、游泳、網球、桌球</t>
    <phoneticPr fontId="4" type="noConversion"/>
  </si>
  <si>
    <t>藤球、溜冰、民俗體育</t>
    <phoneticPr fontId="4" type="noConversion"/>
  </si>
  <si>
    <t>籃球</t>
    <phoneticPr fontId="4" type="noConversion"/>
  </si>
  <si>
    <t>圍棋、合球</t>
    <phoneticPr fontId="4" type="noConversion"/>
  </si>
  <si>
    <t>高爾夫、網球、排球、桌球</t>
    <phoneticPr fontId="4" type="noConversion"/>
  </si>
  <si>
    <t>羽球、游泳</t>
    <phoneticPr fontId="4" type="noConversion"/>
  </si>
  <si>
    <t>籃球</t>
    <phoneticPr fontId="4" type="noConversion"/>
  </si>
  <si>
    <t>田徑、跆拳、排球</t>
    <phoneticPr fontId="4" type="noConversion"/>
  </si>
  <si>
    <r>
      <rPr>
        <sz val="12"/>
        <rFont val="新細明體"/>
        <family val="1"/>
        <charset val="136"/>
      </rPr>
      <t>序</t>
    </r>
    <phoneticPr fontId="4" type="noConversion"/>
  </si>
  <si>
    <r>
      <rPr>
        <sz val="20"/>
        <rFont val="新細明體"/>
        <family val="1"/>
        <charset val="136"/>
      </rPr>
      <t>科別</t>
    </r>
    <phoneticPr fontId="4" type="noConversion"/>
  </si>
  <si>
    <r>
      <rPr>
        <sz val="12"/>
        <rFont val="新細明體"/>
        <family val="1"/>
        <charset val="136"/>
      </rPr>
      <t>致理科技大學</t>
    </r>
  </si>
  <si>
    <r>
      <rPr>
        <sz val="12"/>
        <rFont val="新細明體"/>
        <family val="1"/>
        <charset val="136"/>
      </rPr>
      <t>醒吾科技大學</t>
    </r>
  </si>
  <si>
    <r>
      <rPr>
        <sz val="12"/>
        <rFont val="新細明體"/>
        <family val="1"/>
        <charset val="136"/>
      </rPr>
      <t>臺北城市科技大學</t>
    </r>
  </si>
  <si>
    <r>
      <rPr>
        <sz val="12"/>
        <rFont val="新細明體"/>
        <family val="1"/>
        <charset val="136"/>
      </rPr>
      <t>宏國徳霖科技大學</t>
    </r>
  </si>
  <si>
    <r>
      <rPr>
        <sz val="12"/>
        <rFont val="新細明體"/>
        <family val="1"/>
        <charset val="136"/>
      </rPr>
      <t>經國管理暨健康學院</t>
    </r>
  </si>
  <si>
    <r>
      <rPr>
        <sz val="12"/>
        <rFont val="新細明體"/>
        <family val="1"/>
        <charset val="136"/>
      </rPr>
      <t>黎明技術學院</t>
    </r>
  </si>
  <si>
    <r>
      <rPr>
        <sz val="12"/>
        <rFont val="新細明體"/>
        <family val="1"/>
        <charset val="136"/>
      </rPr>
      <t>華夏科技大學</t>
    </r>
  </si>
  <si>
    <r>
      <rPr>
        <sz val="12"/>
        <rFont val="新細明體"/>
        <family val="1"/>
        <charset val="136"/>
      </rPr>
      <t>馬偕醫護管理專科學校</t>
    </r>
  </si>
  <si>
    <r>
      <rPr>
        <sz val="12"/>
        <rFont val="新細明體"/>
        <family val="1"/>
        <charset val="136"/>
      </rPr>
      <t>聖母醫護管理專科學校</t>
    </r>
  </si>
  <si>
    <r>
      <rPr>
        <sz val="12"/>
        <rFont val="新細明體"/>
        <family val="1"/>
        <charset val="136"/>
      </rPr>
      <t>新生醫護管理專科學校</t>
    </r>
  </si>
  <si>
    <r>
      <rPr>
        <sz val="12"/>
        <rFont val="新細明體"/>
        <family val="1"/>
        <charset val="136"/>
      </rPr>
      <t>南亞技術學院</t>
    </r>
  </si>
  <si>
    <r>
      <rPr>
        <sz val="12"/>
        <rFont val="新細明體"/>
        <family val="1"/>
        <charset val="136"/>
      </rPr>
      <t>龍華科技大學</t>
    </r>
  </si>
  <si>
    <r>
      <rPr>
        <sz val="12"/>
        <rFont val="新細明體"/>
        <family val="1"/>
        <charset val="136"/>
      </rPr>
      <t>慈濟科技大學</t>
    </r>
    <phoneticPr fontId="4" type="noConversion"/>
  </si>
  <si>
    <t>本表資料為網路收集結果，僅供參考
選填志願請依個人狀況衡量，並多與父母和師長做充分溝通、討論</t>
    <phoneticPr fontId="4" type="noConversion"/>
  </si>
  <si>
    <r>
      <rPr>
        <sz val="12"/>
        <rFont val="新細明體"/>
        <family val="1"/>
        <charset val="136"/>
      </rPr>
      <t>臺北海洋科技大學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淡水校區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</si>
  <si>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臺北海洋科技大學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士林校區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</si>
  <si>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康寧大學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台北校區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</si>
  <si>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耕莘健康管理專科學校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新店校區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</si>
  <si>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耕莘健康管理專科學校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宜蘭校區</t>
    </r>
    <r>
      <rPr>
        <sz val="12"/>
        <rFont val="Times New Roman"/>
        <family val="1"/>
      </rPr>
      <t>)</t>
    </r>
    <phoneticPr fontId="4" type="noConversion"/>
  </si>
  <si>
    <r>
      <rPr>
        <b/>
        <sz val="16"/>
        <color rgb="FFFF0000"/>
        <rFont val="細明體"/>
        <family val="3"/>
        <charset val="136"/>
      </rPr>
      <t>五專免試入學</t>
    </r>
    <r>
      <rPr>
        <b/>
        <sz val="12"/>
        <color indexed="48"/>
        <rFont val="細明體"/>
        <family val="3"/>
        <charset val="136"/>
      </rPr>
      <t>各校系採計</t>
    </r>
    <r>
      <rPr>
        <b/>
        <sz val="16"/>
        <color rgb="FFFF00FF"/>
        <rFont val="細明體"/>
        <family val="3"/>
        <charset val="136"/>
      </rPr>
      <t>項目</t>
    </r>
    <r>
      <rPr>
        <b/>
        <sz val="12"/>
        <color indexed="48"/>
        <rFont val="細明體"/>
        <family val="3"/>
        <charset val="136"/>
      </rPr>
      <t>與</t>
    </r>
    <r>
      <rPr>
        <b/>
        <sz val="16"/>
        <color rgb="FFFF00FF"/>
        <rFont val="細明體"/>
        <family val="3"/>
        <charset val="136"/>
      </rPr>
      <t>權重</t>
    </r>
    <r>
      <rPr>
        <b/>
        <sz val="12"/>
        <color indexed="48"/>
        <rFont val="細明體"/>
        <family val="3"/>
        <charset val="136"/>
      </rPr>
      <t>各有不同，所以絕不能用</t>
    </r>
    <r>
      <rPr>
        <b/>
        <sz val="16"/>
        <color rgb="FFFF00FF"/>
        <rFont val="細明體"/>
        <family val="3"/>
        <charset val="136"/>
      </rPr>
      <t>單一總分</t>
    </r>
    <r>
      <rPr>
        <b/>
        <sz val="12"/>
        <color indexed="48"/>
        <rFont val="細明體"/>
        <family val="3"/>
        <charset val="136"/>
      </rPr>
      <t>來比較</t>
    </r>
    <r>
      <rPr>
        <b/>
        <sz val="12"/>
        <color indexed="48"/>
        <rFont val="Times New Roman"/>
        <family val="1"/>
      </rPr>
      <t>(</t>
    </r>
    <r>
      <rPr>
        <b/>
        <sz val="12"/>
        <color indexed="48"/>
        <rFont val="細明體"/>
        <family val="3"/>
        <charset val="136"/>
      </rPr>
      <t>詳情請參閱簡章</t>
    </r>
    <r>
      <rPr>
        <b/>
        <sz val="12"/>
        <color indexed="48"/>
        <rFont val="Times New Roman"/>
        <family val="1"/>
      </rPr>
      <t>)</t>
    </r>
    <phoneticPr fontId="4" type="noConversion"/>
  </si>
  <si>
    <t>PR</t>
    <phoneticPr fontId="4" type="noConversion"/>
  </si>
  <si>
    <t>國立台北科技大學</t>
    <phoneticPr fontId="4" type="noConversion"/>
  </si>
  <si>
    <t>C05-01</t>
    <phoneticPr fontId="4" type="noConversion"/>
  </si>
  <si>
    <t>C05-02</t>
    <phoneticPr fontId="4" type="noConversion"/>
  </si>
  <si>
    <t>C05-03</t>
    <phoneticPr fontId="4" type="noConversion"/>
  </si>
  <si>
    <t>C05-04</t>
    <phoneticPr fontId="4" type="noConversion"/>
  </si>
  <si>
    <t>C05-05</t>
    <phoneticPr fontId="4" type="noConversion"/>
  </si>
  <si>
    <t>C05-06</t>
    <phoneticPr fontId="4" type="noConversion"/>
  </si>
  <si>
    <t>C05-07</t>
    <phoneticPr fontId="4" type="noConversion"/>
  </si>
  <si>
    <t>C05-08</t>
    <phoneticPr fontId="4" type="noConversion"/>
  </si>
  <si>
    <t>C05-09</t>
    <phoneticPr fontId="4" type="noConversion"/>
  </si>
  <si>
    <t>藍色粗體字，
表今年新設科</t>
    <phoneticPr fontId="4" type="noConversion"/>
  </si>
  <si>
    <r>
      <rPr>
        <sz val="16"/>
        <rFont val="新細明體"/>
        <family val="1"/>
        <charset val="136"/>
      </rPr>
      <t>註：免試入學</t>
    </r>
    <r>
      <rPr>
        <sz val="16"/>
        <rFont val="Times New Roman"/>
        <family val="1"/>
      </rPr>
      <t xml:space="preserve"> </t>
    </r>
    <r>
      <rPr>
        <b/>
        <sz val="16"/>
        <color rgb="FF3333FF"/>
        <rFont val="新細明體"/>
        <family val="1"/>
        <charset val="136"/>
      </rPr>
      <t>學業成績排名百分比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的概念和</t>
    </r>
    <r>
      <rPr>
        <sz val="16"/>
        <rFont val="Times New Roman"/>
        <family val="1"/>
      </rPr>
      <t xml:space="preserve"> </t>
    </r>
    <r>
      <rPr>
        <b/>
        <sz val="16"/>
        <color rgb="FF3333FF"/>
        <rFont val="新細明體"/>
        <family val="1"/>
        <charset val="136"/>
      </rPr>
      <t>國中基測</t>
    </r>
    <r>
      <rPr>
        <b/>
        <sz val="16"/>
        <color rgb="FF3333FF"/>
        <rFont val="Times New Roman"/>
        <family val="1"/>
      </rPr>
      <t>PR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的概念正好相反，全基北區第</t>
    </r>
    <r>
      <rPr>
        <sz val="16"/>
        <rFont val="Times New Roman"/>
        <family val="1"/>
      </rPr>
      <t>1</t>
    </r>
    <r>
      <rPr>
        <sz val="16"/>
        <rFont val="新細明體"/>
        <family val="1"/>
        <charset val="136"/>
      </rPr>
      <t>名的學生，其學業成績排名百分比為</t>
    </r>
    <r>
      <rPr>
        <sz val="16"/>
        <rFont val="Times New Roman"/>
        <family val="1"/>
      </rPr>
      <t>1%</t>
    </r>
    <r>
      <rPr>
        <sz val="16"/>
        <rFont val="新細明體"/>
        <family val="1"/>
        <charset val="136"/>
      </rPr>
      <t>，而其國中基測為</t>
    </r>
    <r>
      <rPr>
        <sz val="16"/>
        <rFont val="Times New Roman"/>
        <family val="1"/>
      </rPr>
      <t>PR99</t>
    </r>
    <phoneticPr fontId="4" type="noConversion"/>
  </si>
  <si>
    <t>新北市私立高中職優免單獨招生，名額未列入計算</t>
    <phoneticPr fontId="4" type="noConversion"/>
  </si>
  <si>
    <t>生命關懷事業科</t>
    <phoneticPr fontId="4" type="noConversion"/>
  </si>
  <si>
    <r>
      <rPr>
        <b/>
        <sz val="16"/>
        <color rgb="FFFF0000"/>
        <rFont val="新細明體"/>
        <family val="1"/>
        <charset val="136"/>
      </rPr>
      <t>五專優先免試入學</t>
    </r>
    <phoneticPr fontId="4" type="noConversion"/>
  </si>
  <si>
    <r>
      <rPr>
        <b/>
        <sz val="10"/>
        <color rgb="FFFF0000"/>
        <rFont val="新細明體"/>
        <family val="1"/>
        <charset val="136"/>
      </rPr>
      <t>累計人數</t>
    </r>
    <phoneticPr fontId="4" type="noConversion"/>
  </si>
  <si>
    <r>
      <rPr>
        <sz val="12"/>
        <rFont val="新細明體"/>
        <family val="1"/>
        <charset val="136"/>
      </rPr>
      <t>護理科</t>
    </r>
    <phoneticPr fontId="4" type="noConversion"/>
  </si>
  <si>
    <r>
      <rPr>
        <sz val="12"/>
        <rFont val="新細明體"/>
        <family val="1"/>
        <charset val="136"/>
      </rPr>
      <t>化妝品應用與管理科</t>
    </r>
    <phoneticPr fontId="4" type="noConversion"/>
  </si>
  <si>
    <r>
      <rPr>
        <sz val="12"/>
        <rFont val="新細明體"/>
        <family val="1"/>
        <charset val="136"/>
      </rPr>
      <t>餐旅管理科</t>
    </r>
    <phoneticPr fontId="4" type="noConversion"/>
  </si>
  <si>
    <r>
      <rPr>
        <sz val="12"/>
        <rFont val="新細明體"/>
        <family val="1"/>
        <charset val="136"/>
      </rPr>
      <t>幼兒保育科</t>
    </r>
    <phoneticPr fontId="4" type="noConversion"/>
  </si>
  <si>
    <r>
      <rPr>
        <sz val="12"/>
        <rFont val="新細明體"/>
        <family val="1"/>
        <charset val="136"/>
      </rPr>
      <t>視光學科</t>
    </r>
    <phoneticPr fontId="4" type="noConversion"/>
  </si>
  <si>
    <r>
      <rPr>
        <sz val="12"/>
        <rFont val="新細明體"/>
        <family val="1"/>
        <charset val="136"/>
      </rPr>
      <t>資訊管理科</t>
    </r>
    <phoneticPr fontId="4" type="noConversion"/>
  </si>
  <si>
    <r>
      <rPr>
        <sz val="12"/>
        <rFont val="新細明體"/>
        <family val="1"/>
        <charset val="136"/>
      </rPr>
      <t>應用外語科</t>
    </r>
    <phoneticPr fontId="4" type="noConversion"/>
  </si>
  <si>
    <r>
      <rPr>
        <sz val="12"/>
        <rFont val="新細明體"/>
        <family val="1"/>
        <charset val="136"/>
      </rPr>
      <t>企業管理科</t>
    </r>
    <phoneticPr fontId="4" type="noConversion"/>
  </si>
  <si>
    <r>
      <rPr>
        <sz val="12"/>
        <rFont val="新細明體"/>
        <family val="1"/>
        <charset val="136"/>
      </rPr>
      <t>護理科</t>
    </r>
    <phoneticPr fontId="4" type="noConversion"/>
  </si>
  <si>
    <r>
      <rPr>
        <sz val="12"/>
        <rFont val="新細明體"/>
        <family val="1"/>
        <charset val="136"/>
      </rPr>
      <t>嬰幼兒保育科</t>
    </r>
    <phoneticPr fontId="4" type="noConversion"/>
  </si>
  <si>
    <r>
      <rPr>
        <sz val="12"/>
        <rFont val="新細明體"/>
        <family val="1"/>
        <charset val="136"/>
      </rPr>
      <t>化妝品應用與管理科</t>
    </r>
    <phoneticPr fontId="4" type="noConversion"/>
  </si>
  <si>
    <r>
      <rPr>
        <sz val="12"/>
        <rFont val="新細明體"/>
        <family val="1"/>
        <charset val="136"/>
      </rPr>
      <t>口腔衛生與健康照護科</t>
    </r>
    <phoneticPr fontId="4" type="noConversion"/>
  </si>
  <si>
    <r>
      <rPr>
        <sz val="12"/>
        <rFont val="新細明體"/>
        <family val="1"/>
        <charset val="136"/>
      </rPr>
      <t>健康餐旅科</t>
    </r>
    <phoneticPr fontId="4" type="noConversion"/>
  </si>
  <si>
    <r>
      <rPr>
        <sz val="12"/>
        <rFont val="新細明體"/>
        <family val="1"/>
        <charset val="136"/>
      </rPr>
      <t>餐旅管理科</t>
    </r>
    <phoneticPr fontId="4" type="noConversion"/>
  </si>
  <si>
    <r>
      <rPr>
        <sz val="12"/>
        <rFont val="新細明體"/>
        <family val="1"/>
        <charset val="136"/>
      </rPr>
      <t>幼兒保育科</t>
    </r>
    <phoneticPr fontId="4" type="noConversion"/>
  </si>
  <si>
    <r>
      <rPr>
        <sz val="12"/>
        <rFont val="新細明體"/>
        <family val="1"/>
        <charset val="136"/>
      </rPr>
      <t>視光學科</t>
    </r>
    <phoneticPr fontId="4" type="noConversion"/>
  </si>
  <si>
    <r>
      <rPr>
        <sz val="12"/>
        <rFont val="新細明體"/>
        <family val="1"/>
        <charset val="136"/>
      </rPr>
      <t>口腔衛生學科</t>
    </r>
    <phoneticPr fontId="4" type="noConversion"/>
  </si>
  <si>
    <r>
      <rPr>
        <sz val="12"/>
        <rFont val="新細明體"/>
        <family val="1"/>
        <charset val="136"/>
      </rPr>
      <t>醫療保健商務科</t>
    </r>
    <phoneticPr fontId="4" type="noConversion"/>
  </si>
  <si>
    <r>
      <rPr>
        <sz val="12"/>
        <rFont val="新細明體"/>
        <family val="1"/>
        <charset val="136"/>
      </rPr>
      <t>健康休閒與管理科</t>
    </r>
    <phoneticPr fontId="4" type="noConversion"/>
  </si>
  <si>
    <r>
      <rPr>
        <sz val="12"/>
        <rFont val="新細明體"/>
        <family val="1"/>
        <charset val="136"/>
      </rPr>
      <t>美容造型科</t>
    </r>
    <phoneticPr fontId="4" type="noConversion"/>
  </si>
  <si>
    <r>
      <rPr>
        <sz val="12"/>
        <rFont val="新細明體"/>
        <family val="1"/>
        <charset val="136"/>
      </rPr>
      <t>視光科</t>
    </r>
    <phoneticPr fontId="4" type="noConversion"/>
  </si>
  <si>
    <r>
      <rPr>
        <sz val="12"/>
        <rFont val="新細明體"/>
        <family val="1"/>
        <charset val="136"/>
      </rPr>
      <t>資訊管理科</t>
    </r>
    <phoneticPr fontId="4" type="noConversion"/>
  </si>
  <si>
    <r>
      <rPr>
        <sz val="12"/>
        <rFont val="新細明體"/>
        <family val="1"/>
        <charset val="136"/>
      </rPr>
      <t>應用外語科</t>
    </r>
    <phoneticPr fontId="4" type="noConversion"/>
  </si>
  <si>
    <r>
      <rPr>
        <sz val="12"/>
        <rFont val="新細明體"/>
        <family val="1"/>
        <charset val="136"/>
      </rPr>
      <t>數位影視動畫科</t>
    </r>
    <phoneticPr fontId="4" type="noConversion"/>
  </si>
  <si>
    <r>
      <rPr>
        <sz val="12"/>
        <rFont val="新細明體"/>
        <family val="1"/>
        <charset val="136"/>
      </rPr>
      <t>企業管理科</t>
    </r>
    <phoneticPr fontId="4" type="noConversion"/>
  </si>
  <si>
    <r>
      <rPr>
        <sz val="12"/>
        <rFont val="細明體"/>
        <family val="3"/>
        <charset val="136"/>
      </rPr>
      <t>資訊管理科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</si>
  <si>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  <charset val="136"/>
      </rPr>
      <t>應用外語科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</si>
  <si>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機械工程科</t>
    </r>
    <phoneticPr fontId="4" type="noConversion"/>
  </si>
  <si>
    <r>
      <rPr>
        <sz val="12"/>
        <rFont val="新細明體"/>
        <family val="1"/>
        <charset val="136"/>
      </rPr>
      <t>化工與材料工程科</t>
    </r>
    <phoneticPr fontId="4" type="noConversion"/>
  </si>
  <si>
    <r>
      <rPr>
        <sz val="12"/>
        <rFont val="新細明體"/>
        <family val="1"/>
        <charset val="136"/>
      </rPr>
      <t>電機工程科</t>
    </r>
    <phoneticPr fontId="4" type="noConversion"/>
  </si>
  <si>
    <r>
      <rPr>
        <sz val="12"/>
        <rFont val="新細明體"/>
        <family val="1"/>
        <charset val="136"/>
      </rPr>
      <t>電子工程科</t>
    </r>
    <phoneticPr fontId="4" type="noConversion"/>
  </si>
  <si>
    <r>
      <rPr>
        <sz val="12"/>
        <rFont val="新細明體"/>
        <family val="1"/>
        <charset val="136"/>
      </rPr>
      <t>餐飲管理科</t>
    </r>
    <phoneticPr fontId="4" type="noConversion"/>
  </si>
  <si>
    <r>
      <rPr>
        <sz val="12"/>
        <rFont val="新細明體"/>
        <family val="1"/>
        <charset val="136"/>
      </rPr>
      <t>資訊工程科</t>
    </r>
    <phoneticPr fontId="4" type="noConversion"/>
  </si>
  <si>
    <r>
      <rPr>
        <sz val="12"/>
        <rFont val="新細明體"/>
        <family val="1"/>
        <charset val="136"/>
      </rPr>
      <t>觀光休閒科</t>
    </r>
    <phoneticPr fontId="4" type="noConversion"/>
  </si>
  <si>
    <r>
      <rPr>
        <sz val="12"/>
        <rFont val="新細明體"/>
        <family val="1"/>
        <charset val="136"/>
      </rPr>
      <t>應用英語科</t>
    </r>
    <phoneticPr fontId="4" type="noConversion"/>
  </si>
  <si>
    <r>
      <rPr>
        <sz val="12"/>
        <rFont val="新細明體"/>
        <family val="1"/>
        <charset val="136"/>
      </rPr>
      <t>建築科</t>
    </r>
    <phoneticPr fontId="4" type="noConversion"/>
  </si>
  <si>
    <r>
      <rPr>
        <sz val="12"/>
        <rFont val="細明體"/>
        <family val="3"/>
        <charset val="136"/>
      </rPr>
      <t>護理科</t>
    </r>
    <phoneticPr fontId="4" type="noConversion"/>
  </si>
  <si>
    <r>
      <rPr>
        <sz val="12"/>
        <rFont val="新細明體"/>
        <family val="1"/>
        <charset val="136"/>
      </rPr>
      <t>財務金融科</t>
    </r>
    <phoneticPr fontId="4" type="noConversion"/>
  </si>
  <si>
    <r>
      <rPr>
        <sz val="12"/>
        <rFont val="新細明體"/>
        <family val="1"/>
        <charset val="136"/>
      </rPr>
      <t>會計資訊科</t>
    </r>
    <phoneticPr fontId="4" type="noConversion"/>
  </si>
  <si>
    <r>
      <rPr>
        <sz val="12"/>
        <rFont val="新細明體"/>
        <family val="1"/>
        <charset val="136"/>
      </rPr>
      <t>國際貿易科</t>
    </r>
    <phoneticPr fontId="4" type="noConversion"/>
  </si>
  <si>
    <r>
      <rPr>
        <sz val="12"/>
        <rFont val="新細明體"/>
        <family val="1"/>
        <charset val="136"/>
      </rPr>
      <t>土木工程科</t>
    </r>
    <phoneticPr fontId="4" type="noConversion"/>
  </si>
  <si>
    <r>
      <rPr>
        <sz val="12"/>
        <rFont val="新細明體"/>
        <family val="1"/>
        <charset val="136"/>
      </rPr>
      <t>海洋運動休閒科</t>
    </r>
    <phoneticPr fontId="4" type="noConversion"/>
  </si>
  <si>
    <r>
      <rPr>
        <sz val="12"/>
        <rFont val="新細明體"/>
        <family val="1"/>
        <charset val="136"/>
      </rPr>
      <t>室內設計科</t>
    </r>
    <phoneticPr fontId="4" type="noConversion"/>
  </si>
  <si>
    <r>
      <rPr>
        <sz val="12"/>
        <rFont val="新細明體"/>
        <family val="1"/>
        <charset val="136"/>
      </rPr>
      <t>數位多媒體科</t>
    </r>
    <phoneticPr fontId="4" type="noConversion"/>
  </si>
  <si>
    <r>
      <rPr>
        <sz val="12"/>
        <rFont val="新細明體"/>
        <family val="1"/>
        <charset val="136"/>
      </rPr>
      <t>美容流行設計科</t>
    </r>
    <phoneticPr fontId="4" type="noConversion"/>
  </si>
  <si>
    <r>
      <rPr>
        <sz val="12"/>
        <rFont val="新細明體"/>
        <family val="1"/>
        <charset val="136"/>
      </rPr>
      <t>餐飲廚藝管理科</t>
    </r>
    <phoneticPr fontId="4" type="noConversion"/>
  </si>
  <si>
    <r>
      <rPr>
        <sz val="12"/>
        <rFont val="細明體"/>
        <family val="3"/>
        <charset val="136"/>
      </rPr>
      <t>國際貿易科</t>
    </r>
  </si>
  <si>
    <r>
      <rPr>
        <sz val="12"/>
        <rFont val="細明體"/>
        <family val="3"/>
        <charset val="136"/>
      </rPr>
      <t>財務金融科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</si>
  <si>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  <charset val="136"/>
      </rPr>
      <t>財政稅務科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</si>
  <si>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  <charset val="136"/>
      </rPr>
      <t>智慧自動化工程科</t>
    </r>
    <phoneticPr fontId="4" type="noConversion"/>
  </si>
  <si>
    <r>
      <rPr>
        <sz val="12"/>
        <rFont val="細明體"/>
        <family val="3"/>
        <charset val="136"/>
      </rPr>
      <t>企業管理科</t>
    </r>
    <r>
      <rPr>
        <sz val="12"/>
        <rFont val="Times New Roman"/>
        <family val="1"/>
      </rPr>
      <t xml:space="preserve"> </t>
    </r>
    <phoneticPr fontId="4" type="noConversion"/>
  </si>
  <si>
    <t>簡章
序</t>
    <phoneticPr fontId="4" type="noConversion"/>
  </si>
  <si>
    <t>基隆商工</t>
    <phoneticPr fontId="4" type="noConversion"/>
  </si>
  <si>
    <t>松山家商</t>
    <phoneticPr fontId="4" type="noConversion"/>
  </si>
  <si>
    <t>松山工農</t>
    <phoneticPr fontId="4" type="noConversion"/>
  </si>
  <si>
    <t>大安高工</t>
    <phoneticPr fontId="4" type="noConversion"/>
  </si>
  <si>
    <t>木柵高工</t>
    <phoneticPr fontId="4" type="noConversion"/>
  </si>
  <si>
    <t>南港高工</t>
    <phoneticPr fontId="4" type="noConversion"/>
  </si>
  <si>
    <t>台灣戲曲</t>
    <phoneticPr fontId="4" type="noConversion"/>
  </si>
  <si>
    <t>內湖高工</t>
    <phoneticPr fontId="4" type="noConversion"/>
  </si>
  <si>
    <t>士林高商</t>
    <phoneticPr fontId="4" type="noConversion"/>
  </si>
  <si>
    <t>泰山高中</t>
    <phoneticPr fontId="4" type="noConversion"/>
  </si>
  <si>
    <t>瑞芳高工</t>
    <phoneticPr fontId="4" type="noConversion"/>
  </si>
  <si>
    <t>三重商工</t>
    <phoneticPr fontId="4" type="noConversion"/>
  </si>
  <si>
    <t>新北高工</t>
    <phoneticPr fontId="4" type="noConversion"/>
  </si>
  <si>
    <t>淡水商工</t>
    <phoneticPr fontId="4" type="noConversion"/>
  </si>
  <si>
    <t>鶯歌工商</t>
    <phoneticPr fontId="4" type="noConversion"/>
  </si>
  <si>
    <t>樟樹高中</t>
    <phoneticPr fontId="4" type="noConversion"/>
  </si>
  <si>
    <t>日間部</t>
    <phoneticPr fontId="4" type="noConversion"/>
  </si>
  <si>
    <t>合計</t>
    <phoneticPr fontId="4" type="noConversion"/>
  </si>
  <si>
    <t>海大附中</t>
  </si>
  <si>
    <r>
      <rPr>
        <sz val="12"/>
        <rFont val="新細明體"/>
        <family val="1"/>
        <charset val="136"/>
      </rPr>
      <t>備註</t>
    </r>
    <phoneticPr fontId="4" type="noConversion"/>
  </si>
  <si>
    <r>
      <t xml:space="preserve">109
</t>
    </r>
    <r>
      <rPr>
        <b/>
        <sz val="10"/>
        <rFont val="標楷體"/>
        <family val="4"/>
        <charset val="136"/>
      </rPr>
      <t>免試
錄取分</t>
    </r>
    <phoneticPr fontId="4" type="noConversion"/>
  </si>
  <si>
    <t>D</t>
    <phoneticPr fontId="4" type="noConversion"/>
  </si>
  <si>
    <t>H</t>
    <phoneticPr fontId="4" type="noConversion"/>
  </si>
  <si>
    <t>P</t>
    <phoneticPr fontId="4" type="noConversion"/>
  </si>
  <si>
    <t>R</t>
    <phoneticPr fontId="4" type="noConversion"/>
  </si>
  <si>
    <t>U</t>
    <phoneticPr fontId="4" type="noConversion"/>
  </si>
  <si>
    <t>V</t>
    <phoneticPr fontId="4" type="noConversion"/>
  </si>
  <si>
    <t>W</t>
    <phoneticPr fontId="4" type="noConversion"/>
  </si>
  <si>
    <r>
      <rPr>
        <b/>
        <sz val="14"/>
        <color indexed="10"/>
        <rFont val="標楷體"/>
        <family val="4"/>
        <charset val="136"/>
      </rPr>
      <t>本表資料為網路收集結果，僅供參考
選填志願請依個人狀況衡量，並多與父母和師長做充分溝通、討論</t>
    </r>
    <phoneticPr fontId="4" type="noConversion"/>
  </si>
  <si>
    <r>
      <rPr>
        <sz val="17"/>
        <rFont val="新細明體"/>
        <family val="1"/>
        <charset val="136"/>
      </rPr>
      <t>註：免試入學</t>
    </r>
    <r>
      <rPr>
        <sz val="17"/>
        <rFont val="Times New Roman"/>
        <family val="1"/>
      </rPr>
      <t xml:space="preserve"> </t>
    </r>
    <r>
      <rPr>
        <b/>
        <sz val="17"/>
        <color rgb="FF3333FF"/>
        <rFont val="新細明體"/>
        <family val="1"/>
        <charset val="136"/>
      </rPr>
      <t>個別序位區間</t>
    </r>
    <r>
      <rPr>
        <sz val="17"/>
        <rFont val="Times New Roman"/>
        <family val="1"/>
      </rPr>
      <t>(</t>
    </r>
    <r>
      <rPr>
        <sz val="17"/>
        <rFont val="新細明體"/>
        <family val="1"/>
        <charset val="136"/>
      </rPr>
      <t>學業成績排名百分比</t>
    </r>
    <r>
      <rPr>
        <sz val="17"/>
        <rFont val="Times New Roman"/>
        <family val="1"/>
      </rPr>
      <t xml:space="preserve">) </t>
    </r>
    <r>
      <rPr>
        <sz val="17"/>
        <rFont val="新細明體"/>
        <family val="1"/>
        <charset val="136"/>
      </rPr>
      <t>的概念和</t>
    </r>
    <r>
      <rPr>
        <sz val="17"/>
        <rFont val="Times New Roman"/>
        <family val="1"/>
      </rPr>
      <t xml:space="preserve"> </t>
    </r>
    <r>
      <rPr>
        <b/>
        <sz val="17"/>
        <color rgb="FF3333FF"/>
        <rFont val="新細明體"/>
        <family val="1"/>
        <charset val="136"/>
      </rPr>
      <t>國中基測</t>
    </r>
    <r>
      <rPr>
        <b/>
        <sz val="17"/>
        <color rgb="FF3333FF"/>
        <rFont val="Times New Roman"/>
        <family val="1"/>
      </rPr>
      <t>PR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  <charset val="136"/>
      </rPr>
      <t>的概念正好相反，全基北區第</t>
    </r>
    <r>
      <rPr>
        <sz val="17"/>
        <rFont val="Times New Roman"/>
        <family val="1"/>
      </rPr>
      <t>1</t>
    </r>
    <r>
      <rPr>
        <sz val="17"/>
        <rFont val="新細明體"/>
        <family val="1"/>
        <charset val="136"/>
      </rPr>
      <t>名的學生，其個別序位區間為</t>
    </r>
    <r>
      <rPr>
        <sz val="17"/>
        <rFont val="Times New Roman"/>
        <family val="1"/>
      </rPr>
      <t xml:space="preserve"> 0.01</t>
    </r>
    <r>
      <rPr>
        <sz val="17"/>
        <rFont val="新細明體"/>
        <family val="1"/>
        <charset val="136"/>
      </rPr>
      <t>～</t>
    </r>
    <r>
      <rPr>
        <sz val="17"/>
        <rFont val="Times New Roman"/>
        <family val="1"/>
      </rPr>
      <t>0.3%</t>
    </r>
    <r>
      <rPr>
        <sz val="17"/>
        <rFont val="新細明體"/>
        <family val="1"/>
        <charset val="136"/>
      </rPr>
      <t>，而其國中基測為</t>
    </r>
    <r>
      <rPr>
        <sz val="17"/>
        <rFont val="Times New Roman"/>
        <family val="1"/>
      </rPr>
      <t>PR99</t>
    </r>
    <phoneticPr fontId="4" type="noConversion"/>
  </si>
  <si>
    <r>
      <rPr>
        <b/>
        <sz val="12"/>
        <color indexed="48"/>
        <rFont val="細明體"/>
        <family val="3"/>
        <charset val="136"/>
      </rPr>
      <t>其他</t>
    </r>
    <phoneticPr fontId="4" type="noConversion"/>
  </si>
  <si>
    <r>
      <rPr>
        <sz val="11"/>
        <rFont val="新細明體"/>
        <family val="1"/>
        <charset val="136"/>
      </rPr>
      <t>產業特殊類科</t>
    </r>
    <r>
      <rPr>
        <sz val="11"/>
        <color indexed="52"/>
        <rFont val="新細明體"/>
        <family val="1"/>
        <charset val="136"/>
      </rPr>
      <t>內含</t>
    </r>
    <phoneticPr fontId="4" type="noConversion"/>
  </si>
  <si>
    <r>
      <rPr>
        <sz val="11"/>
        <color indexed="8"/>
        <rFont val="新細明體"/>
        <family val="1"/>
        <charset val="136"/>
      </rPr>
      <t>直升</t>
    </r>
    <r>
      <rPr>
        <sz val="11"/>
        <color indexed="53"/>
        <rFont val="Times New Roman"/>
        <family val="1"/>
      </rPr>
      <t xml:space="preserve">
</t>
    </r>
    <r>
      <rPr>
        <sz val="11"/>
        <color indexed="53"/>
        <rFont val="新細明體"/>
        <family val="1"/>
        <charset val="136"/>
      </rPr>
      <t>內含</t>
    </r>
    <phoneticPr fontId="4" type="noConversion"/>
  </si>
  <si>
    <r>
      <rPr>
        <sz val="11"/>
        <rFont val="新細明體"/>
        <family val="1"/>
        <charset val="136"/>
      </rPr>
      <t>完全
免試</t>
    </r>
    <r>
      <rPr>
        <sz val="11"/>
        <rFont val="Times New Roman"/>
        <family val="1"/>
      </rPr>
      <t xml:space="preserve">/
</t>
    </r>
    <r>
      <rPr>
        <sz val="11"/>
        <color indexed="53"/>
        <rFont val="新細明體"/>
        <family val="1"/>
        <charset val="136"/>
      </rPr>
      <t>內含</t>
    </r>
    <phoneticPr fontId="4" type="noConversion"/>
  </si>
  <si>
    <r>
      <rPr>
        <sz val="11"/>
        <rFont val="新細明體"/>
        <family val="1"/>
        <charset val="136"/>
      </rPr>
      <t>優先
免試</t>
    </r>
    <r>
      <rPr>
        <sz val="11"/>
        <rFont val="Times New Roman"/>
        <family val="1"/>
      </rPr>
      <t xml:space="preserve">/
</t>
    </r>
    <r>
      <rPr>
        <sz val="11"/>
        <color indexed="53"/>
        <rFont val="新細明體"/>
        <family val="1"/>
        <charset val="136"/>
      </rPr>
      <t>內含</t>
    </r>
    <phoneticPr fontId="4" type="noConversion"/>
  </si>
  <si>
    <r>
      <rPr>
        <b/>
        <sz val="15"/>
        <color rgb="FF3333FF"/>
        <rFont val="標楷體"/>
        <family val="4"/>
        <charset val="136"/>
      </rPr>
      <t>累計
人數</t>
    </r>
    <phoneticPr fontId="4" type="noConversion"/>
  </si>
  <si>
    <r>
      <rPr>
        <sz val="11"/>
        <rFont val="標楷體"/>
        <family val="4"/>
        <charset val="136"/>
      </rPr>
      <t>累計
人數
百分比</t>
    </r>
    <phoneticPr fontId="4" type="noConversion"/>
  </si>
  <si>
    <r>
      <rPr>
        <sz val="11"/>
        <rFont val="標楷體"/>
        <family val="4"/>
        <charset val="136"/>
      </rPr>
      <t>限男</t>
    </r>
    <phoneticPr fontId="4" type="noConversion"/>
  </si>
  <si>
    <r>
      <rPr>
        <sz val="11"/>
        <rFont val="標楷體"/>
        <family val="4"/>
        <charset val="136"/>
      </rPr>
      <t>限男累計人數</t>
    </r>
    <phoneticPr fontId="4" type="noConversion"/>
  </si>
  <si>
    <r>
      <rPr>
        <sz val="11"/>
        <rFont val="標楷體"/>
        <family val="4"/>
        <charset val="136"/>
      </rPr>
      <t>男生累計人數
百分比</t>
    </r>
    <phoneticPr fontId="4" type="noConversion"/>
  </si>
  <si>
    <r>
      <rPr>
        <sz val="11"/>
        <rFont val="標楷體"/>
        <family val="4"/>
        <charset val="136"/>
      </rPr>
      <t>限女</t>
    </r>
    <phoneticPr fontId="4" type="noConversion"/>
  </si>
  <si>
    <r>
      <rPr>
        <sz val="11"/>
        <rFont val="標楷體"/>
        <family val="4"/>
        <charset val="136"/>
      </rPr>
      <t>限女累計人數</t>
    </r>
    <phoneticPr fontId="4" type="noConversion"/>
  </si>
  <si>
    <r>
      <rPr>
        <sz val="11"/>
        <rFont val="標楷體"/>
        <family val="4"/>
        <charset val="136"/>
      </rPr>
      <t>女生累計人數
百分比</t>
    </r>
    <phoneticPr fontId="4" type="noConversion"/>
  </si>
  <si>
    <r>
      <rPr>
        <sz val="11"/>
        <rFont val="新細明體"/>
        <family val="1"/>
        <charset val="136"/>
      </rPr>
      <t>專業群科甄選入學</t>
    </r>
    <phoneticPr fontId="4" type="noConversion"/>
  </si>
  <si>
    <r>
      <rPr>
        <sz val="11"/>
        <rFont val="新細明體"/>
        <family val="1"/>
        <charset val="136"/>
      </rPr>
      <t>體育班</t>
    </r>
    <phoneticPr fontId="4" type="noConversion"/>
  </si>
  <si>
    <r>
      <rPr>
        <sz val="11"/>
        <rFont val="新細明體"/>
        <family val="1"/>
        <charset val="136"/>
      </rPr>
      <t>藝才班
科學班
原民班</t>
    </r>
    <phoneticPr fontId="4" type="noConversion"/>
  </si>
  <si>
    <r>
      <rPr>
        <sz val="12"/>
        <rFont val="標楷體"/>
        <family val="4"/>
        <charset val="136"/>
      </rPr>
      <t>簡章序</t>
    </r>
    <phoneticPr fontId="4" type="noConversion"/>
  </si>
  <si>
    <r>
      <rPr>
        <sz val="12"/>
        <rFont val="標楷體"/>
        <family val="4"/>
        <charset val="136"/>
      </rPr>
      <t>序</t>
    </r>
    <phoneticPr fontId="4" type="noConversion"/>
  </si>
  <si>
    <r>
      <t>學</t>
    </r>
    <r>
      <rPr>
        <sz val="20"/>
        <rFont val="新細明體"/>
        <family val="1"/>
        <charset val="136"/>
      </rPr>
      <t>校</t>
    </r>
    <r>
      <rPr>
        <sz val="20"/>
        <rFont val="Times New Roman"/>
        <family val="1"/>
      </rPr>
      <t>/</t>
    </r>
    <r>
      <rPr>
        <sz val="20"/>
        <rFont val="新細明體"/>
        <family val="1"/>
        <charset val="136"/>
      </rPr>
      <t>科別</t>
    </r>
    <phoneticPr fontId="4" type="noConversion"/>
  </si>
  <si>
    <r>
      <rPr>
        <b/>
        <sz val="11"/>
        <color rgb="FF3333FF"/>
        <rFont val="標楷體"/>
        <family val="4"/>
        <charset val="136"/>
      </rPr>
      <t>累計
招生
人數</t>
    </r>
    <phoneticPr fontId="4" type="noConversion"/>
  </si>
  <si>
    <r>
      <rPr>
        <sz val="11"/>
        <rFont val="標楷體"/>
        <family val="4"/>
        <charset val="136"/>
      </rPr>
      <t>國立師大附中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</si>
  <si>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國立師大附中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</si>
  <si>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北市松山高中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</si>
  <si>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北市松山高中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</si>
  <si>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北市士林高商商業經營</t>
    </r>
    <phoneticPr fontId="4" type="noConversion"/>
  </si>
  <si>
    <r>
      <rPr>
        <sz val="11"/>
        <rFont val="標楷體"/>
        <family val="4"/>
        <charset val="136"/>
      </rPr>
      <t>北市士林高商國際貿易</t>
    </r>
    <phoneticPr fontId="4" type="noConversion"/>
  </si>
  <si>
    <r>
      <rPr>
        <sz val="11"/>
        <rFont val="標楷體"/>
        <family val="4"/>
        <charset val="136"/>
      </rPr>
      <t>北市士林高商會計事務</t>
    </r>
    <phoneticPr fontId="4" type="noConversion"/>
  </si>
  <si>
    <r>
      <rPr>
        <sz val="11"/>
        <rFont val="標楷體"/>
        <family val="4"/>
        <charset val="136"/>
      </rPr>
      <t>北市士林高商資料處理</t>
    </r>
    <phoneticPr fontId="4" type="noConversion"/>
  </si>
  <si>
    <r>
      <rPr>
        <sz val="11"/>
        <rFont val="標楷體"/>
        <family val="4"/>
        <charset val="136"/>
      </rPr>
      <t>北市士林高商廣告設計</t>
    </r>
    <phoneticPr fontId="4" type="noConversion"/>
  </si>
  <si>
    <r>
      <rPr>
        <sz val="11"/>
        <rFont val="標楷體"/>
        <family val="4"/>
        <charset val="136"/>
      </rPr>
      <t>北市士林高商應用英語</t>
    </r>
    <phoneticPr fontId="4" type="noConversion"/>
  </si>
  <si>
    <r>
      <rPr>
        <sz val="11"/>
        <rFont val="標楷體"/>
        <family val="4"/>
        <charset val="136"/>
      </rPr>
      <t>北市士林高商體育班</t>
    </r>
    <phoneticPr fontId="4" type="noConversion"/>
  </si>
  <si>
    <r>
      <rPr>
        <sz val="11"/>
        <rFont val="標楷體"/>
        <family val="4"/>
        <charset val="136"/>
      </rPr>
      <t>北市大同高中</t>
    </r>
  </si>
  <si>
    <r>
      <rPr>
        <sz val="11"/>
        <rFont val="標楷體"/>
        <family val="4"/>
        <charset val="136"/>
      </rPr>
      <t>北市大安高工冷凍空調</t>
    </r>
  </si>
  <si>
    <r>
      <rPr>
        <sz val="11"/>
        <rFont val="標楷體"/>
        <family val="4"/>
        <charset val="136"/>
      </rPr>
      <t>北市大安高工汽車</t>
    </r>
  </si>
  <si>
    <r>
      <rPr>
        <sz val="11"/>
        <rFont val="標楷體"/>
        <family val="4"/>
        <charset val="136"/>
      </rPr>
      <t>北市大安高工建築</t>
    </r>
  </si>
  <si>
    <r>
      <rPr>
        <sz val="11"/>
        <rFont val="標楷體"/>
        <family val="4"/>
        <charset val="136"/>
      </rPr>
      <t>北市大安高工控制</t>
    </r>
  </si>
  <si>
    <r>
      <rPr>
        <sz val="11"/>
        <rFont val="標楷體"/>
        <family val="4"/>
        <charset val="136"/>
      </rPr>
      <t>北市大安高工資訊</t>
    </r>
  </si>
  <si>
    <r>
      <rPr>
        <sz val="11"/>
        <rFont val="標楷體"/>
        <family val="4"/>
        <charset val="136"/>
      </rPr>
      <t>北市大安高工電子</t>
    </r>
  </si>
  <si>
    <r>
      <rPr>
        <sz val="11"/>
        <rFont val="標楷體"/>
        <family val="4"/>
        <charset val="136"/>
      </rPr>
      <t>北市大安高工電機</t>
    </r>
  </si>
  <si>
    <r>
      <rPr>
        <sz val="11"/>
        <rFont val="標楷體"/>
        <family val="4"/>
        <charset val="136"/>
      </rPr>
      <t>北市大安高工圖文傳播</t>
    </r>
  </si>
  <si>
    <r>
      <rPr>
        <sz val="11"/>
        <rFont val="標楷體"/>
        <family val="4"/>
        <charset val="136"/>
      </rPr>
      <t>北市大安高工綜合高中</t>
    </r>
    <phoneticPr fontId="4" type="noConversion"/>
  </si>
  <si>
    <r>
      <rPr>
        <sz val="11"/>
        <rFont val="標楷體"/>
        <family val="4"/>
        <charset val="136"/>
      </rPr>
      <t>北市大安高工製圖</t>
    </r>
  </si>
  <si>
    <r>
      <rPr>
        <sz val="11"/>
        <rFont val="標楷體"/>
        <family val="4"/>
        <charset val="136"/>
      </rPr>
      <t>北市大安高工機械</t>
    </r>
  </si>
  <si>
    <r>
      <rPr>
        <sz val="11"/>
        <rFont val="標楷體"/>
        <family val="4"/>
        <charset val="136"/>
      </rPr>
      <t>北市大直高中</t>
    </r>
  </si>
  <si>
    <r>
      <rPr>
        <sz val="11"/>
        <rFont val="標楷體"/>
        <family val="4"/>
        <charset val="136"/>
      </rPr>
      <t>北市大理高中</t>
    </r>
  </si>
  <si>
    <r>
      <rPr>
        <sz val="11"/>
        <rFont val="標楷體"/>
        <family val="4"/>
        <charset val="136"/>
      </rPr>
      <t>北市中正高中</t>
    </r>
  </si>
  <si>
    <r>
      <rPr>
        <sz val="11"/>
        <rFont val="標楷體"/>
        <family val="4"/>
        <charset val="136"/>
      </rPr>
      <t>北市中崙高中</t>
    </r>
  </si>
  <si>
    <r>
      <rPr>
        <sz val="11"/>
        <rFont val="標楷體"/>
        <family val="4"/>
        <charset val="136"/>
      </rPr>
      <t>北市內湖高工冷凍空調</t>
    </r>
    <phoneticPr fontId="4" type="noConversion"/>
  </si>
  <si>
    <r>
      <rPr>
        <sz val="11"/>
        <rFont val="標楷體"/>
        <family val="4"/>
        <charset val="136"/>
      </rPr>
      <t>北市內湖高工控制</t>
    </r>
    <phoneticPr fontId="4" type="noConversion"/>
  </si>
  <si>
    <r>
      <rPr>
        <sz val="11"/>
        <rFont val="標楷體"/>
        <family val="4"/>
        <charset val="136"/>
      </rPr>
      <t>北市內湖高工資訊</t>
    </r>
  </si>
  <si>
    <r>
      <rPr>
        <sz val="11"/>
        <rFont val="標楷體"/>
        <family val="4"/>
        <charset val="136"/>
      </rPr>
      <t>北市內湖高工電子</t>
    </r>
  </si>
  <si>
    <r>
      <rPr>
        <sz val="11"/>
        <rFont val="標楷體"/>
        <family val="4"/>
        <charset val="136"/>
      </rPr>
      <t>北市內湖高工電機</t>
    </r>
  </si>
  <si>
    <r>
      <rPr>
        <sz val="11"/>
        <rFont val="標楷體"/>
        <family val="4"/>
        <charset val="136"/>
      </rPr>
      <t>北市內湖高工應用英語</t>
    </r>
    <phoneticPr fontId="4" type="noConversion"/>
  </si>
  <si>
    <r>
      <rPr>
        <sz val="11"/>
        <rFont val="標楷體"/>
        <family val="4"/>
        <charset val="136"/>
      </rPr>
      <t>北市內湖高工體育班</t>
    </r>
    <phoneticPr fontId="4" type="noConversion"/>
  </si>
  <si>
    <r>
      <rPr>
        <sz val="11"/>
        <rFont val="標楷體"/>
        <family val="4"/>
        <charset val="136"/>
      </rPr>
      <t>北市內湖高中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</si>
  <si>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北市內湖高中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</si>
  <si>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北市木柵高工冷凍空調</t>
    </r>
    <phoneticPr fontId="4" type="noConversion"/>
  </si>
  <si>
    <r>
      <rPr>
        <sz val="11"/>
        <rFont val="標楷體"/>
        <family val="4"/>
        <charset val="136"/>
      </rPr>
      <t>北市木柵高工配管</t>
    </r>
  </si>
  <si>
    <r>
      <rPr>
        <sz val="11"/>
        <rFont val="標楷體"/>
        <family val="4"/>
        <charset val="136"/>
      </rPr>
      <t>北市木柵高工電子</t>
    </r>
  </si>
  <si>
    <r>
      <rPr>
        <sz val="11"/>
        <rFont val="標楷體"/>
        <family val="4"/>
        <charset val="136"/>
      </rPr>
      <t>北市木柵高工電機</t>
    </r>
    <phoneticPr fontId="4" type="noConversion"/>
  </si>
  <si>
    <r>
      <rPr>
        <sz val="11"/>
        <rFont val="標楷體"/>
        <family val="4"/>
        <charset val="136"/>
      </rPr>
      <t>北市木柵高工製圖</t>
    </r>
  </si>
  <si>
    <r>
      <rPr>
        <sz val="11"/>
        <rFont val="標楷體"/>
        <family val="4"/>
        <charset val="136"/>
      </rPr>
      <t>北市木柵高工模具</t>
    </r>
  </si>
  <si>
    <r>
      <rPr>
        <sz val="11"/>
        <rFont val="標楷體"/>
        <family val="4"/>
        <charset val="136"/>
      </rPr>
      <t>北市木柵高工機械</t>
    </r>
    <phoneticPr fontId="4" type="noConversion"/>
  </si>
  <si>
    <r>
      <rPr>
        <sz val="11"/>
        <rFont val="標楷體"/>
        <family val="4"/>
        <charset val="136"/>
      </rPr>
      <t>北市木柵高工鑄造</t>
    </r>
  </si>
  <si>
    <r>
      <rPr>
        <sz val="11"/>
        <rFont val="標楷體"/>
        <family val="4"/>
        <charset val="136"/>
      </rPr>
      <t>北市永春高中</t>
    </r>
  </si>
  <si>
    <r>
      <rPr>
        <sz val="11"/>
        <rFont val="標楷體"/>
        <family val="4"/>
        <charset val="136"/>
      </rPr>
      <t>北市成淵高中</t>
    </r>
    <phoneticPr fontId="4" type="noConversion"/>
  </si>
  <si>
    <r>
      <rPr>
        <sz val="11"/>
        <rFont val="標楷體"/>
        <family val="4"/>
        <charset val="136"/>
      </rPr>
      <t>北市百齡高中</t>
    </r>
  </si>
  <si>
    <r>
      <rPr>
        <sz val="11"/>
        <rFont val="標楷體"/>
        <family val="4"/>
        <charset val="136"/>
      </rPr>
      <t>北市西松高中</t>
    </r>
  </si>
  <si>
    <r>
      <rPr>
        <sz val="11"/>
        <rFont val="標楷體"/>
        <family val="4"/>
        <charset val="136"/>
      </rPr>
      <t>北市育成高中</t>
    </r>
    <phoneticPr fontId="4" type="noConversion"/>
  </si>
  <si>
    <r>
      <rPr>
        <sz val="11"/>
        <rFont val="標楷體"/>
        <family val="4"/>
        <charset val="136"/>
      </rPr>
      <t>北市和平高中</t>
    </r>
  </si>
  <si>
    <r>
      <rPr>
        <sz val="11"/>
        <rFont val="標楷體"/>
        <family val="4"/>
        <charset val="136"/>
      </rPr>
      <t>北市明倫高中</t>
    </r>
  </si>
  <si>
    <r>
      <rPr>
        <sz val="11"/>
        <rFont val="標楷體"/>
        <family val="4"/>
        <charset val="136"/>
      </rPr>
      <t>北市松山工農化工</t>
    </r>
    <phoneticPr fontId="4" type="noConversion"/>
  </si>
  <si>
    <r>
      <rPr>
        <sz val="11"/>
        <rFont val="標楷體"/>
        <family val="4"/>
        <charset val="136"/>
      </rPr>
      <t>北市松山工農汽車</t>
    </r>
  </si>
  <si>
    <r>
      <rPr>
        <sz val="11"/>
        <rFont val="標楷體"/>
        <family val="4"/>
        <charset val="136"/>
      </rPr>
      <t>北市松山工農食品加工</t>
    </r>
  </si>
  <si>
    <r>
      <rPr>
        <sz val="11"/>
        <rFont val="標楷體"/>
        <family val="4"/>
        <charset val="136"/>
      </rPr>
      <t>北市松山工農園藝</t>
    </r>
    <phoneticPr fontId="4" type="noConversion"/>
  </si>
  <si>
    <r>
      <rPr>
        <sz val="11"/>
        <rFont val="標楷體"/>
        <family val="4"/>
        <charset val="136"/>
      </rPr>
      <t>北市松山工農資訊</t>
    </r>
  </si>
  <si>
    <r>
      <rPr>
        <sz val="11"/>
        <rFont val="標楷體"/>
        <family val="4"/>
        <charset val="136"/>
      </rPr>
      <t>北市松山工農電子</t>
    </r>
  </si>
  <si>
    <r>
      <rPr>
        <sz val="11"/>
        <rFont val="標楷體"/>
        <family val="4"/>
        <charset val="136"/>
      </rPr>
      <t>北市松山工農電機</t>
    </r>
  </si>
  <si>
    <r>
      <rPr>
        <sz val="11"/>
        <rFont val="標楷體"/>
        <family val="4"/>
        <charset val="136"/>
      </rPr>
      <t>北市松山工農綜合高中</t>
    </r>
  </si>
  <si>
    <r>
      <rPr>
        <sz val="11"/>
        <rFont val="標楷體"/>
        <family val="4"/>
        <charset val="136"/>
      </rPr>
      <t>北市松山工農機械</t>
    </r>
  </si>
  <si>
    <r>
      <rPr>
        <sz val="11"/>
        <rFont val="標楷體"/>
        <family val="4"/>
        <charset val="136"/>
      </rPr>
      <t>北市松山家商室內設計</t>
    </r>
  </si>
  <si>
    <r>
      <rPr>
        <sz val="11"/>
        <rFont val="標楷體"/>
        <family val="4"/>
        <charset val="136"/>
      </rPr>
      <t>北市松山家商商業經營</t>
    </r>
  </si>
  <si>
    <r>
      <rPr>
        <sz val="11"/>
        <rFont val="標楷體"/>
        <family val="4"/>
        <charset val="136"/>
      </rPr>
      <t>北市松山家商國際貿易</t>
    </r>
  </si>
  <si>
    <r>
      <rPr>
        <sz val="11"/>
        <rFont val="標楷體"/>
        <family val="4"/>
        <charset val="136"/>
      </rPr>
      <t>北市松山家商會計事務</t>
    </r>
  </si>
  <si>
    <r>
      <rPr>
        <sz val="11"/>
        <rFont val="標楷體"/>
        <family val="4"/>
        <charset val="136"/>
      </rPr>
      <t>北市松山家商資料處理</t>
    </r>
  </si>
  <si>
    <r>
      <rPr>
        <sz val="11"/>
        <rFont val="標楷體"/>
        <family val="4"/>
        <charset val="136"/>
      </rPr>
      <t>北市松山家商廣告設計</t>
    </r>
  </si>
  <si>
    <r>
      <rPr>
        <sz val="11"/>
        <rFont val="標楷體"/>
        <family val="4"/>
        <charset val="136"/>
      </rPr>
      <t>北市松山家商應用英語</t>
    </r>
    <phoneticPr fontId="4" type="noConversion"/>
  </si>
  <si>
    <r>
      <rPr>
        <sz val="11"/>
        <rFont val="標楷體"/>
        <family val="4"/>
        <charset val="136"/>
      </rPr>
      <t>北市松山家商體育班</t>
    </r>
    <phoneticPr fontId="4" type="noConversion"/>
  </si>
  <si>
    <r>
      <rPr>
        <sz val="11"/>
        <rFont val="標楷體"/>
        <family val="4"/>
        <charset val="136"/>
      </rPr>
      <t>北市南港高工土木</t>
    </r>
  </si>
  <si>
    <r>
      <rPr>
        <sz val="11"/>
        <rFont val="標楷體"/>
        <family val="4"/>
        <charset val="136"/>
      </rPr>
      <t>北市南港高工冷凍空調</t>
    </r>
  </si>
  <si>
    <r>
      <rPr>
        <sz val="11"/>
        <rFont val="標楷體"/>
        <family val="4"/>
        <charset val="136"/>
      </rPr>
      <t>北市南港高工汽車</t>
    </r>
  </si>
  <si>
    <r>
      <rPr>
        <sz val="11"/>
        <rFont val="標楷體"/>
        <family val="4"/>
        <charset val="136"/>
      </rPr>
      <t>北市南港高工建築</t>
    </r>
  </si>
  <si>
    <r>
      <rPr>
        <sz val="11"/>
        <rFont val="標楷體"/>
        <family val="4"/>
        <charset val="136"/>
      </rPr>
      <t>北市南港高工重機</t>
    </r>
  </si>
  <si>
    <r>
      <rPr>
        <sz val="11"/>
        <rFont val="標楷體"/>
        <family val="4"/>
        <charset val="136"/>
      </rPr>
      <t>北市南港高工電子</t>
    </r>
  </si>
  <si>
    <r>
      <rPr>
        <sz val="11"/>
        <rFont val="標楷體"/>
        <family val="4"/>
        <charset val="136"/>
      </rPr>
      <t>北市南港高工電機</t>
    </r>
  </si>
  <si>
    <r>
      <rPr>
        <sz val="11"/>
        <rFont val="標楷體"/>
        <family val="4"/>
        <charset val="136"/>
      </rPr>
      <t>北市南港高工模具</t>
    </r>
    <phoneticPr fontId="4" type="noConversion"/>
  </si>
  <si>
    <r>
      <rPr>
        <sz val="11"/>
        <rFont val="標楷體"/>
        <family val="4"/>
        <charset val="136"/>
      </rPr>
      <t>北市南港高工機械</t>
    </r>
    <phoneticPr fontId="4" type="noConversion"/>
  </si>
  <si>
    <r>
      <rPr>
        <sz val="11"/>
        <rFont val="標楷體"/>
        <family val="4"/>
        <charset val="136"/>
      </rPr>
      <t>北市南港高工鑄造</t>
    </r>
  </si>
  <si>
    <r>
      <rPr>
        <sz val="11"/>
        <rFont val="標楷體"/>
        <family val="4"/>
        <charset val="136"/>
      </rPr>
      <t>北市南港高中</t>
    </r>
  </si>
  <si>
    <r>
      <rPr>
        <sz val="11"/>
        <rFont val="標楷體"/>
        <family val="4"/>
        <charset val="136"/>
      </rPr>
      <t>北市南湖高中</t>
    </r>
  </si>
  <si>
    <r>
      <rPr>
        <sz val="11"/>
        <rFont val="標楷體"/>
        <family val="4"/>
        <charset val="136"/>
      </rPr>
      <t>北市復興高中</t>
    </r>
  </si>
  <si>
    <r>
      <rPr>
        <sz val="11"/>
        <rFont val="標楷體"/>
        <family val="4"/>
        <charset val="136"/>
      </rPr>
      <t>北市華江高中</t>
    </r>
  </si>
  <si>
    <r>
      <rPr>
        <sz val="11"/>
        <rFont val="標楷體"/>
        <family val="4"/>
        <charset val="136"/>
      </rPr>
      <t>北市陽明高中</t>
    </r>
  </si>
  <si>
    <r>
      <rPr>
        <sz val="11"/>
        <rFont val="標楷體"/>
        <family val="4"/>
        <charset val="136"/>
      </rPr>
      <t>北市萬芳高中</t>
    </r>
  </si>
  <si>
    <r>
      <rPr>
        <sz val="11"/>
        <rFont val="標楷體"/>
        <family val="4"/>
        <charset val="136"/>
      </rPr>
      <t>北市麗山高中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</si>
  <si>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北市麗山高中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</si>
  <si>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國立台灣戲曲學院劇場藝術</t>
    </r>
    <phoneticPr fontId="4" type="noConversion"/>
  </si>
  <si>
    <r>
      <rPr>
        <sz val="11"/>
        <rFont val="標楷體"/>
        <family val="4"/>
        <charset val="136"/>
      </rPr>
      <t>國立政大附中</t>
    </r>
  </si>
  <si>
    <r>
      <rPr>
        <sz val="11"/>
        <rFont val="標楷體"/>
        <family val="4"/>
        <charset val="136"/>
      </rPr>
      <t>國立海大附中水產養殖</t>
    </r>
  </si>
  <si>
    <r>
      <rPr>
        <sz val="11"/>
        <rFont val="標楷體"/>
        <family val="4"/>
        <charset val="136"/>
      </rPr>
      <t>國立海大附中食品</t>
    </r>
  </si>
  <si>
    <r>
      <rPr>
        <sz val="11"/>
        <rFont val="標楷體"/>
        <family val="4"/>
        <charset val="136"/>
      </rPr>
      <t>國立海大附中烘焙</t>
    </r>
  </si>
  <si>
    <r>
      <rPr>
        <sz val="11"/>
        <rFont val="標楷體"/>
        <family val="4"/>
        <charset val="136"/>
      </rPr>
      <t>國立海大附中航海</t>
    </r>
  </si>
  <si>
    <r>
      <rPr>
        <sz val="11"/>
        <rFont val="標楷體"/>
        <family val="4"/>
        <charset val="136"/>
      </rPr>
      <t>國立海大附中航運管理</t>
    </r>
  </si>
  <si>
    <r>
      <rPr>
        <sz val="11"/>
        <rFont val="標楷體"/>
        <family val="4"/>
        <charset val="136"/>
      </rPr>
      <t>國立海大附中資訊</t>
    </r>
  </si>
  <si>
    <r>
      <rPr>
        <sz val="11"/>
        <rFont val="標楷體"/>
        <family val="4"/>
        <charset val="136"/>
      </rPr>
      <t>國立海大附中漁業</t>
    </r>
  </si>
  <si>
    <r>
      <rPr>
        <sz val="11"/>
        <rFont val="標楷體"/>
        <family val="4"/>
        <charset val="136"/>
      </rPr>
      <t>國立海大附中輪機</t>
    </r>
  </si>
  <si>
    <r>
      <rPr>
        <sz val="11"/>
        <rFont val="標楷體"/>
        <family val="4"/>
        <charset val="136"/>
      </rPr>
      <t>國立海大附中觀光事業</t>
    </r>
  </si>
  <si>
    <r>
      <rPr>
        <sz val="11"/>
        <rFont val="標楷體"/>
        <family val="4"/>
        <charset val="136"/>
      </rPr>
      <t>國立基隆高中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</si>
  <si>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國立基隆高中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</si>
  <si>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國立基隆商工航空電子</t>
    </r>
    <phoneticPr fontId="4" type="noConversion"/>
  </si>
  <si>
    <r>
      <rPr>
        <sz val="11"/>
        <rFont val="標楷體"/>
        <family val="4"/>
        <charset val="136"/>
      </rPr>
      <t>國立基隆商工商業經營</t>
    </r>
  </si>
  <si>
    <r>
      <rPr>
        <sz val="11"/>
        <rFont val="標楷體"/>
        <family val="4"/>
        <charset val="136"/>
      </rPr>
      <t>國立基隆商工國際貿易</t>
    </r>
  </si>
  <si>
    <r>
      <rPr>
        <sz val="11"/>
        <rFont val="標楷體"/>
        <family val="4"/>
        <charset val="136"/>
      </rPr>
      <t>國立基隆商工會計事務</t>
    </r>
  </si>
  <si>
    <r>
      <rPr>
        <sz val="11"/>
        <rFont val="標楷體"/>
        <family val="4"/>
        <charset val="136"/>
      </rPr>
      <t>國立基隆商工資料處理</t>
    </r>
  </si>
  <si>
    <r>
      <rPr>
        <sz val="11"/>
        <rFont val="標楷體"/>
        <family val="4"/>
        <charset val="136"/>
      </rPr>
      <t>國立基隆商工資訊</t>
    </r>
    <phoneticPr fontId="4" type="noConversion"/>
  </si>
  <si>
    <r>
      <rPr>
        <sz val="11"/>
        <rFont val="標楷體"/>
        <family val="4"/>
        <charset val="136"/>
      </rPr>
      <t>國立基隆商工電機</t>
    </r>
  </si>
  <si>
    <r>
      <rPr>
        <sz val="11"/>
        <rFont val="標楷體"/>
        <family val="4"/>
        <charset val="136"/>
      </rPr>
      <t>國立基隆商工綜合高中</t>
    </r>
    <phoneticPr fontId="4" type="noConversion"/>
  </si>
  <si>
    <r>
      <rPr>
        <sz val="11"/>
        <rFont val="標楷體"/>
        <family val="4"/>
        <charset val="136"/>
      </rPr>
      <t>國立基隆商工廣告設計</t>
    </r>
  </si>
  <si>
    <r>
      <rPr>
        <sz val="11"/>
        <rFont val="標楷體"/>
        <family val="4"/>
        <charset val="136"/>
      </rPr>
      <t>國立華僑高中</t>
    </r>
    <phoneticPr fontId="4" type="noConversion"/>
  </si>
  <si>
    <r>
      <rPr>
        <sz val="11"/>
        <rFont val="標楷體"/>
        <family val="4"/>
        <charset val="136"/>
      </rPr>
      <t>基市八斗高中</t>
    </r>
    <phoneticPr fontId="4" type="noConversion"/>
  </si>
  <si>
    <r>
      <rPr>
        <sz val="11"/>
        <rFont val="標楷體"/>
        <family val="4"/>
        <charset val="136"/>
      </rPr>
      <t>基市中山高中</t>
    </r>
  </si>
  <si>
    <r>
      <rPr>
        <sz val="11"/>
        <rFont val="標楷體"/>
        <family val="4"/>
        <charset val="136"/>
      </rPr>
      <t>基市安樂高中</t>
    </r>
  </si>
  <si>
    <r>
      <rPr>
        <sz val="11"/>
        <rFont val="標楷體"/>
        <family val="4"/>
        <charset val="136"/>
      </rPr>
      <t>基市暖暖高中</t>
    </r>
  </si>
  <si>
    <r>
      <rPr>
        <sz val="11"/>
        <rFont val="標楷體"/>
        <family val="4"/>
        <charset val="136"/>
      </rPr>
      <t>基隆高中音樂班、美術班</t>
    </r>
    <phoneticPr fontId="4" type="noConversion"/>
  </si>
  <si>
    <r>
      <rPr>
        <sz val="11"/>
        <rFont val="標楷體"/>
        <family val="4"/>
        <charset val="136"/>
      </rPr>
      <t>新北三民高中</t>
    </r>
    <phoneticPr fontId="4" type="noConversion"/>
  </si>
  <si>
    <r>
      <rPr>
        <sz val="11"/>
        <rFont val="標楷體"/>
        <family val="4"/>
        <charset val="136"/>
      </rPr>
      <t>新北三重高中</t>
    </r>
    <phoneticPr fontId="4" type="noConversion"/>
  </si>
  <si>
    <r>
      <rPr>
        <sz val="11"/>
        <rFont val="標楷體"/>
        <family val="4"/>
        <charset val="136"/>
      </rPr>
      <t>新北三重商工汽車</t>
    </r>
    <phoneticPr fontId="4" type="noConversion"/>
  </si>
  <si>
    <r>
      <rPr>
        <sz val="11"/>
        <rFont val="標楷體"/>
        <family val="4"/>
        <charset val="136"/>
      </rPr>
      <t>新北三重商工板金</t>
    </r>
    <phoneticPr fontId="4" type="noConversion"/>
  </si>
  <si>
    <r>
      <rPr>
        <sz val="11"/>
        <rFont val="標楷體"/>
        <family val="4"/>
        <charset val="136"/>
      </rPr>
      <t>新北三重商工商業經營</t>
    </r>
    <phoneticPr fontId="4" type="noConversion"/>
  </si>
  <si>
    <r>
      <rPr>
        <sz val="11"/>
        <rFont val="標楷體"/>
        <family val="4"/>
        <charset val="136"/>
      </rPr>
      <t>新北三重商工國際貿易</t>
    </r>
    <phoneticPr fontId="4" type="noConversion"/>
  </si>
  <si>
    <r>
      <rPr>
        <sz val="11"/>
        <rFont val="標楷體"/>
        <family val="4"/>
        <charset val="136"/>
      </rPr>
      <t>新北三重商工資料處理</t>
    </r>
    <phoneticPr fontId="4" type="noConversion"/>
  </si>
  <si>
    <r>
      <rPr>
        <sz val="11"/>
        <rFont val="標楷體"/>
        <family val="4"/>
        <charset val="136"/>
      </rPr>
      <t>新北三重商工製圖</t>
    </r>
    <phoneticPr fontId="4" type="noConversion"/>
  </si>
  <si>
    <r>
      <rPr>
        <sz val="11"/>
        <rFont val="標楷體"/>
        <family val="4"/>
        <charset val="136"/>
      </rPr>
      <t>新北三重商工模具</t>
    </r>
    <phoneticPr fontId="4" type="noConversion"/>
  </si>
  <si>
    <r>
      <rPr>
        <sz val="11"/>
        <rFont val="標楷體"/>
        <family val="4"/>
        <charset val="136"/>
      </rPr>
      <t>新北三重商工機械</t>
    </r>
    <phoneticPr fontId="4" type="noConversion"/>
  </si>
  <si>
    <r>
      <rPr>
        <sz val="11"/>
        <rFont val="標楷體"/>
        <family val="4"/>
        <charset val="136"/>
      </rPr>
      <t>新北三重商工應用英語</t>
    </r>
    <phoneticPr fontId="4" type="noConversion"/>
  </si>
  <si>
    <r>
      <rPr>
        <sz val="11"/>
        <rFont val="標楷體"/>
        <family val="4"/>
        <charset val="136"/>
      </rPr>
      <t>新北三重商工體育班</t>
    </r>
    <phoneticPr fontId="4" type="noConversion"/>
  </si>
  <si>
    <r>
      <rPr>
        <sz val="11"/>
        <rFont val="標楷體"/>
        <family val="4"/>
        <charset val="136"/>
      </rPr>
      <t>新北中和高中</t>
    </r>
  </si>
  <si>
    <r>
      <rPr>
        <sz val="11"/>
        <rFont val="標楷體"/>
        <family val="4"/>
        <charset val="136"/>
      </rPr>
      <t>新北丹鳳高中</t>
    </r>
    <phoneticPr fontId="4" type="noConversion"/>
  </si>
  <si>
    <r>
      <rPr>
        <sz val="11"/>
        <rFont val="標楷體"/>
        <family val="4"/>
        <charset val="136"/>
      </rPr>
      <t>新北北大高中</t>
    </r>
    <phoneticPr fontId="4" type="noConversion"/>
  </si>
  <si>
    <r>
      <rPr>
        <sz val="11"/>
        <rFont val="標楷體"/>
        <family val="4"/>
        <charset val="136"/>
      </rPr>
      <t>新北永平高中</t>
    </r>
    <phoneticPr fontId="4" type="noConversion"/>
  </si>
  <si>
    <r>
      <rPr>
        <sz val="11"/>
        <rFont val="標楷體"/>
        <family val="4"/>
        <charset val="136"/>
      </rPr>
      <t>新北石碇高中</t>
    </r>
    <phoneticPr fontId="4" type="noConversion"/>
  </si>
  <si>
    <r>
      <rPr>
        <sz val="11"/>
        <rFont val="標楷體"/>
        <family val="4"/>
        <charset val="136"/>
      </rPr>
      <t>新北光復高中</t>
    </r>
    <phoneticPr fontId="4" type="noConversion"/>
  </si>
  <si>
    <r>
      <rPr>
        <sz val="11"/>
        <rFont val="標楷體"/>
        <family val="4"/>
        <charset val="136"/>
      </rPr>
      <t>新北安康高中</t>
    </r>
    <phoneticPr fontId="4" type="noConversion"/>
  </si>
  <si>
    <r>
      <rPr>
        <sz val="11"/>
        <rFont val="標楷體"/>
        <family val="4"/>
        <charset val="136"/>
      </rPr>
      <t>新北竹圍高中</t>
    </r>
    <phoneticPr fontId="4" type="noConversion"/>
  </si>
  <si>
    <r>
      <rPr>
        <sz val="11"/>
        <rFont val="標楷體"/>
        <family val="4"/>
        <charset val="136"/>
      </rPr>
      <t>新北秀峰高中</t>
    </r>
    <phoneticPr fontId="4" type="noConversion"/>
  </si>
  <si>
    <r>
      <rPr>
        <sz val="11"/>
        <rFont val="標楷體"/>
        <family val="4"/>
        <charset val="136"/>
      </rPr>
      <t>新北明德高中</t>
    </r>
    <phoneticPr fontId="4" type="noConversion"/>
  </si>
  <si>
    <r>
      <rPr>
        <sz val="11"/>
        <rFont val="標楷體"/>
        <family val="4"/>
        <charset val="136"/>
      </rPr>
      <t>新北板橋高中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</si>
  <si>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新北板橋高中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</si>
  <si>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新北林口高中</t>
    </r>
  </si>
  <si>
    <r>
      <rPr>
        <sz val="11"/>
        <rFont val="標楷體"/>
        <family val="4"/>
        <charset val="136"/>
      </rPr>
      <t>新北金山高中</t>
    </r>
    <phoneticPr fontId="4" type="noConversion"/>
  </si>
  <si>
    <r>
      <rPr>
        <sz val="11"/>
        <rFont val="標楷體"/>
        <family val="4"/>
        <charset val="136"/>
      </rPr>
      <t>新北金山高中原住民藝能班</t>
    </r>
    <phoneticPr fontId="4" type="noConversion"/>
  </si>
  <si>
    <r>
      <rPr>
        <sz val="11"/>
        <rFont val="標楷體"/>
        <family val="4"/>
        <charset val="136"/>
      </rPr>
      <t>新北泰山高中汽車</t>
    </r>
    <phoneticPr fontId="4" type="noConversion"/>
  </si>
  <si>
    <r>
      <rPr>
        <sz val="11"/>
        <rFont val="標楷體"/>
        <family val="4"/>
        <charset val="136"/>
      </rPr>
      <t>新北泰山高中普通科</t>
    </r>
  </si>
  <si>
    <r>
      <rPr>
        <sz val="11"/>
        <rFont val="標楷體"/>
        <family val="4"/>
        <charset val="136"/>
      </rPr>
      <t>新北泰山高中電子</t>
    </r>
    <phoneticPr fontId="4" type="noConversion"/>
  </si>
  <si>
    <r>
      <rPr>
        <sz val="11"/>
        <rFont val="標楷體"/>
        <family val="4"/>
        <charset val="136"/>
      </rPr>
      <t>新北泰山高中電機</t>
    </r>
    <phoneticPr fontId="4" type="noConversion"/>
  </si>
  <si>
    <r>
      <rPr>
        <sz val="11"/>
        <rFont val="標楷體"/>
        <family val="4"/>
        <charset val="136"/>
      </rPr>
      <t>新北泰山高中機械</t>
    </r>
    <phoneticPr fontId="4" type="noConversion"/>
  </si>
  <si>
    <r>
      <rPr>
        <sz val="11"/>
        <rFont val="標楷體"/>
        <family val="4"/>
        <charset val="136"/>
      </rPr>
      <t>新北海山高中</t>
    </r>
    <phoneticPr fontId="4" type="noConversion"/>
  </si>
  <si>
    <r>
      <rPr>
        <sz val="11"/>
        <rFont val="標楷體"/>
        <family val="4"/>
        <charset val="136"/>
      </rPr>
      <t>新北淡水商工商業經營</t>
    </r>
    <phoneticPr fontId="4" type="noConversion"/>
  </si>
  <si>
    <r>
      <rPr>
        <sz val="11"/>
        <rFont val="標楷體"/>
        <family val="4"/>
        <charset val="136"/>
      </rPr>
      <t>新北淡水商工控制</t>
    </r>
    <phoneticPr fontId="4" type="noConversion"/>
  </si>
  <si>
    <r>
      <rPr>
        <sz val="11"/>
        <rFont val="標楷體"/>
        <family val="4"/>
        <charset val="136"/>
      </rPr>
      <t>新北淡水商工普通科</t>
    </r>
    <phoneticPr fontId="4" type="noConversion"/>
  </si>
  <si>
    <r>
      <rPr>
        <sz val="11"/>
        <rFont val="標楷體"/>
        <family val="4"/>
        <charset val="136"/>
      </rPr>
      <t>新北淡水商工園藝</t>
    </r>
    <phoneticPr fontId="4" type="noConversion"/>
  </si>
  <si>
    <r>
      <rPr>
        <sz val="11"/>
        <rFont val="標楷體"/>
        <family val="4"/>
        <charset val="136"/>
      </rPr>
      <t>新北淡水商工會計事務</t>
    </r>
    <phoneticPr fontId="4" type="noConversion"/>
  </si>
  <si>
    <r>
      <rPr>
        <sz val="11"/>
        <rFont val="標楷體"/>
        <family val="4"/>
        <charset val="136"/>
      </rPr>
      <t>新北淡水商工資料處理</t>
    </r>
    <phoneticPr fontId="4" type="noConversion"/>
  </si>
  <si>
    <r>
      <rPr>
        <sz val="11"/>
        <rFont val="標楷體"/>
        <family val="4"/>
        <charset val="136"/>
      </rPr>
      <t>新北淡水商工資訊</t>
    </r>
    <phoneticPr fontId="4" type="noConversion"/>
  </si>
  <si>
    <r>
      <rPr>
        <sz val="11"/>
        <rFont val="標楷體"/>
        <family val="4"/>
        <charset val="136"/>
      </rPr>
      <t>新北淡水商工電子</t>
    </r>
    <phoneticPr fontId="4" type="noConversion"/>
  </si>
  <si>
    <r>
      <rPr>
        <sz val="11"/>
        <rFont val="標楷體"/>
        <family val="4"/>
        <charset val="136"/>
      </rPr>
      <t>新北淡水商工電機</t>
    </r>
    <phoneticPr fontId="4" type="noConversion"/>
  </si>
  <si>
    <r>
      <rPr>
        <sz val="11"/>
        <rFont val="標楷體"/>
        <family val="4"/>
        <charset val="136"/>
      </rPr>
      <t>新北淡水商工餐飲管理</t>
    </r>
    <phoneticPr fontId="4" type="noConversion"/>
  </si>
  <si>
    <r>
      <rPr>
        <sz val="11"/>
        <rFont val="標楷體"/>
        <family val="4"/>
        <charset val="136"/>
      </rPr>
      <t>新北清水高中</t>
    </r>
    <phoneticPr fontId="4" type="noConversion"/>
  </si>
  <si>
    <r>
      <rPr>
        <sz val="11"/>
        <rFont val="標楷體"/>
        <family val="4"/>
        <charset val="136"/>
      </rPr>
      <t>新北新北高工汽車</t>
    </r>
    <phoneticPr fontId="4" type="noConversion"/>
  </si>
  <si>
    <r>
      <rPr>
        <sz val="11"/>
        <rFont val="標楷體"/>
        <family val="4"/>
        <charset val="136"/>
      </rPr>
      <t>新北新北高工資料處理</t>
    </r>
    <phoneticPr fontId="4" type="noConversion"/>
  </si>
  <si>
    <r>
      <rPr>
        <sz val="11"/>
        <rFont val="標楷體"/>
        <family val="4"/>
        <charset val="136"/>
      </rPr>
      <t>新北新北高工資訊</t>
    </r>
    <phoneticPr fontId="4" type="noConversion"/>
  </si>
  <si>
    <r>
      <rPr>
        <sz val="11"/>
        <rFont val="標楷體"/>
        <family val="4"/>
        <charset val="136"/>
      </rPr>
      <t>新北新北高工電機</t>
    </r>
    <phoneticPr fontId="4" type="noConversion"/>
  </si>
  <si>
    <r>
      <rPr>
        <sz val="11"/>
        <rFont val="標楷體"/>
        <family val="4"/>
        <charset val="136"/>
      </rPr>
      <t>新北新北高工製圖</t>
    </r>
    <phoneticPr fontId="4" type="noConversion"/>
  </si>
  <si>
    <r>
      <rPr>
        <sz val="11"/>
        <rFont val="標楷體"/>
        <family val="4"/>
        <charset val="136"/>
      </rPr>
      <t>新北新北高工模具</t>
    </r>
    <phoneticPr fontId="4" type="noConversion"/>
  </si>
  <si>
    <r>
      <rPr>
        <sz val="11"/>
        <rFont val="標楷體"/>
        <family val="4"/>
        <charset val="136"/>
      </rPr>
      <t>新北新北高工機械</t>
    </r>
    <phoneticPr fontId="4" type="noConversion"/>
  </si>
  <si>
    <r>
      <rPr>
        <sz val="11"/>
        <rFont val="標楷體"/>
        <family val="4"/>
        <charset val="136"/>
      </rPr>
      <t>新北新北高工應用英語</t>
    </r>
    <phoneticPr fontId="4" type="noConversion"/>
  </si>
  <si>
    <r>
      <rPr>
        <sz val="11"/>
        <rFont val="標楷體"/>
        <family val="4"/>
        <charset val="136"/>
      </rPr>
      <t>新北新北高工鑄造</t>
    </r>
    <phoneticPr fontId="4" type="noConversion"/>
  </si>
  <si>
    <r>
      <rPr>
        <sz val="11"/>
        <rFont val="標楷體"/>
        <family val="4"/>
        <charset val="136"/>
      </rPr>
      <t>新北新北高工體育班</t>
    </r>
    <phoneticPr fontId="4" type="noConversion"/>
  </si>
  <si>
    <r>
      <rPr>
        <sz val="11"/>
        <rFont val="標楷體"/>
        <family val="4"/>
        <charset val="136"/>
      </rPr>
      <t>新北新北高中</t>
    </r>
    <phoneticPr fontId="4" type="noConversion"/>
  </si>
  <si>
    <r>
      <rPr>
        <sz val="11"/>
        <rFont val="標楷體"/>
        <family val="4"/>
        <charset val="136"/>
      </rPr>
      <t>新北新店高中</t>
    </r>
  </si>
  <si>
    <r>
      <rPr>
        <sz val="11"/>
        <rFont val="標楷體"/>
        <family val="4"/>
        <charset val="136"/>
      </rPr>
      <t>新北新莊高中</t>
    </r>
  </si>
  <si>
    <r>
      <rPr>
        <sz val="11"/>
        <rFont val="標楷體"/>
        <family val="4"/>
        <charset val="136"/>
      </rPr>
      <t>新北瑞芳高工室內空間設計</t>
    </r>
    <phoneticPr fontId="4" type="noConversion"/>
  </si>
  <si>
    <r>
      <rPr>
        <sz val="11"/>
        <rFont val="標楷體"/>
        <family val="4"/>
        <charset val="136"/>
      </rPr>
      <t>新北瑞芳高工建築</t>
    </r>
    <phoneticPr fontId="4" type="noConversion"/>
  </si>
  <si>
    <r>
      <rPr>
        <sz val="11"/>
        <rFont val="標楷體"/>
        <family val="4"/>
        <charset val="136"/>
      </rPr>
      <t>新北瑞芳高工資訊</t>
    </r>
    <phoneticPr fontId="4" type="noConversion"/>
  </si>
  <si>
    <r>
      <rPr>
        <sz val="11"/>
        <rFont val="標楷體"/>
        <family val="4"/>
        <charset val="136"/>
      </rPr>
      <t>新北瑞芳高工電子</t>
    </r>
  </si>
  <si>
    <r>
      <rPr>
        <sz val="11"/>
        <rFont val="標楷體"/>
        <family val="4"/>
        <charset val="136"/>
      </rPr>
      <t>新北瑞芳高工電腦機械製圖</t>
    </r>
    <phoneticPr fontId="4" type="noConversion"/>
  </si>
  <si>
    <r>
      <rPr>
        <sz val="11"/>
        <rFont val="標楷體"/>
        <family val="4"/>
        <charset val="136"/>
      </rPr>
      <t>新北瑞芳高工電機</t>
    </r>
    <phoneticPr fontId="4" type="noConversion"/>
  </si>
  <si>
    <r>
      <rPr>
        <sz val="11"/>
        <rFont val="標楷體"/>
        <family val="4"/>
        <charset val="136"/>
      </rPr>
      <t>新北瑞芳高工綜合高中</t>
    </r>
    <phoneticPr fontId="4" type="noConversion"/>
  </si>
  <si>
    <r>
      <rPr>
        <sz val="11"/>
        <rFont val="標楷體"/>
        <family val="4"/>
        <charset val="136"/>
      </rPr>
      <t>新北瑞芳高工機械</t>
    </r>
    <phoneticPr fontId="4" type="noConversion"/>
  </si>
  <si>
    <r>
      <rPr>
        <sz val="11"/>
        <rFont val="標楷體"/>
        <family val="4"/>
        <charset val="136"/>
      </rPr>
      <t>新北瑞芳高工應用英語</t>
    </r>
    <phoneticPr fontId="4" type="noConversion"/>
  </si>
  <si>
    <r>
      <rPr>
        <sz val="11"/>
        <rFont val="標楷體"/>
        <family val="4"/>
        <charset val="136"/>
      </rPr>
      <t>新北樟樹高中多媒體動畫</t>
    </r>
    <phoneticPr fontId="4" type="noConversion"/>
  </si>
  <si>
    <r>
      <rPr>
        <sz val="11"/>
        <rFont val="標楷體"/>
        <family val="4"/>
        <charset val="136"/>
      </rPr>
      <t>新北樟樹高中流行服飾</t>
    </r>
    <phoneticPr fontId="4" type="noConversion"/>
  </si>
  <si>
    <r>
      <rPr>
        <sz val="11"/>
        <rFont val="標楷體"/>
        <family val="4"/>
        <charset val="136"/>
      </rPr>
      <t>新北樟樹高中資訊</t>
    </r>
    <phoneticPr fontId="4" type="noConversion"/>
  </si>
  <si>
    <r>
      <rPr>
        <sz val="11"/>
        <rFont val="標楷體"/>
        <family val="4"/>
        <charset val="136"/>
      </rPr>
      <t>新北樹林高中</t>
    </r>
    <phoneticPr fontId="4" type="noConversion"/>
  </si>
  <si>
    <r>
      <rPr>
        <sz val="11"/>
        <rFont val="標楷體"/>
        <family val="4"/>
        <charset val="136"/>
      </rPr>
      <t>新北樹林高中原住民藝能班</t>
    </r>
    <phoneticPr fontId="4" type="noConversion"/>
  </si>
  <si>
    <r>
      <rPr>
        <sz val="11"/>
        <rFont val="標楷體"/>
        <family val="4"/>
        <charset val="136"/>
      </rPr>
      <t>新北錦和高中</t>
    </r>
    <phoneticPr fontId="4" type="noConversion"/>
  </si>
  <si>
    <r>
      <rPr>
        <sz val="11"/>
        <rFont val="標楷體"/>
        <family val="4"/>
        <charset val="136"/>
      </rPr>
      <t>新北雙溪高中</t>
    </r>
    <phoneticPr fontId="4" type="noConversion"/>
  </si>
  <si>
    <r>
      <rPr>
        <sz val="11"/>
        <rFont val="標楷體"/>
        <family val="4"/>
        <charset val="136"/>
      </rPr>
      <t>新北鶯歌工商美術工藝</t>
    </r>
    <phoneticPr fontId="4" type="noConversion"/>
  </si>
  <si>
    <r>
      <rPr>
        <sz val="11"/>
        <rFont val="標楷體"/>
        <family val="4"/>
        <charset val="136"/>
      </rPr>
      <t>新北鶯歌工商陶瓷工程</t>
    </r>
    <phoneticPr fontId="4" type="noConversion"/>
  </si>
  <si>
    <r>
      <rPr>
        <sz val="11"/>
        <rFont val="標楷體"/>
        <family val="4"/>
        <charset val="136"/>
      </rPr>
      <t>新北鶯歌工商資料處理</t>
    </r>
    <phoneticPr fontId="4" type="noConversion"/>
  </si>
  <si>
    <r>
      <rPr>
        <sz val="11"/>
        <rFont val="標楷體"/>
        <family val="4"/>
        <charset val="136"/>
      </rPr>
      <t>新北鶯歌工商資訊</t>
    </r>
    <phoneticPr fontId="4" type="noConversion"/>
  </si>
  <si>
    <r>
      <rPr>
        <sz val="11"/>
        <rFont val="標楷體"/>
        <family val="4"/>
        <charset val="136"/>
      </rPr>
      <t>新北鶯歌工商廣告設計</t>
    </r>
    <phoneticPr fontId="4" type="noConversion"/>
  </si>
  <si>
    <r>
      <rPr>
        <sz val="11"/>
        <rFont val="標楷體"/>
        <family val="4"/>
        <charset val="136"/>
      </rPr>
      <t>私立二信高中商業經營</t>
    </r>
    <phoneticPr fontId="4" type="noConversion"/>
  </si>
  <si>
    <r>
      <rPr>
        <sz val="11"/>
        <rFont val="標楷體"/>
        <family val="4"/>
        <charset val="136"/>
      </rPr>
      <t>私立二信高中普通科</t>
    </r>
    <phoneticPr fontId="4" type="noConversion"/>
  </si>
  <si>
    <r>
      <rPr>
        <sz val="11"/>
        <rFont val="標楷體"/>
        <family val="4"/>
        <charset val="136"/>
      </rPr>
      <t>私立二信高中資料處理</t>
    </r>
    <phoneticPr fontId="4" type="noConversion"/>
  </si>
  <si>
    <r>
      <rPr>
        <sz val="11"/>
        <rFont val="標楷體"/>
        <family val="4"/>
        <charset val="136"/>
      </rPr>
      <t>私立二信高中電機</t>
    </r>
    <phoneticPr fontId="4" type="noConversion"/>
  </si>
  <si>
    <r>
      <rPr>
        <sz val="11"/>
        <rFont val="標楷體"/>
        <family val="4"/>
        <charset val="136"/>
      </rPr>
      <t>私立二信高中廣告設計</t>
    </r>
    <phoneticPr fontId="4" type="noConversion"/>
  </si>
  <si>
    <r>
      <rPr>
        <sz val="11"/>
        <rFont val="標楷體"/>
        <family val="4"/>
        <charset val="136"/>
      </rPr>
      <t>私立二信高中機械</t>
    </r>
    <phoneticPr fontId="4" type="noConversion"/>
  </si>
  <si>
    <r>
      <rPr>
        <sz val="11"/>
        <rFont val="標楷體"/>
        <family val="4"/>
        <charset val="136"/>
      </rPr>
      <t>私立二信高中應用日語</t>
    </r>
  </si>
  <si>
    <r>
      <rPr>
        <sz val="11"/>
        <rFont val="標楷體"/>
        <family val="4"/>
        <charset val="136"/>
      </rPr>
      <t>私立二信高中應用英語</t>
    </r>
  </si>
  <si>
    <r>
      <rPr>
        <sz val="11"/>
        <rFont val="標楷體"/>
        <family val="4"/>
        <charset val="136"/>
      </rPr>
      <t>私立大同高中普通科</t>
    </r>
    <phoneticPr fontId="4" type="noConversion"/>
  </si>
  <si>
    <r>
      <rPr>
        <sz val="11"/>
        <rFont val="標楷體"/>
        <family val="4"/>
        <charset val="136"/>
      </rPr>
      <t>私立大同高中資料處理</t>
    </r>
    <phoneticPr fontId="4" type="noConversion"/>
  </si>
  <si>
    <r>
      <rPr>
        <sz val="11"/>
        <rFont val="標楷體"/>
        <family val="4"/>
        <charset val="136"/>
      </rPr>
      <t>私立大誠高中汽車科</t>
    </r>
    <phoneticPr fontId="4" type="noConversion"/>
  </si>
  <si>
    <r>
      <rPr>
        <sz val="11"/>
        <rFont val="標楷體"/>
        <family val="4"/>
        <charset val="136"/>
      </rPr>
      <t>私立大誠高中室內空間設計</t>
    </r>
    <phoneticPr fontId="4" type="noConversion"/>
  </si>
  <si>
    <r>
      <rPr>
        <sz val="11"/>
        <rFont val="標楷體"/>
        <family val="4"/>
        <charset val="136"/>
      </rPr>
      <t>私立大誠高中建築</t>
    </r>
    <phoneticPr fontId="4" type="noConversion"/>
  </si>
  <si>
    <r>
      <rPr>
        <sz val="11"/>
        <rFont val="標楷體"/>
        <family val="4"/>
        <charset val="136"/>
      </rPr>
      <t>私立大誠高中普通科</t>
    </r>
    <phoneticPr fontId="4" type="noConversion"/>
  </si>
  <si>
    <r>
      <rPr>
        <sz val="11"/>
        <rFont val="標楷體"/>
        <family val="4"/>
        <charset val="136"/>
      </rPr>
      <t>私立大誠高中餐飲管理</t>
    </r>
    <phoneticPr fontId="4" type="noConversion"/>
  </si>
  <si>
    <r>
      <rPr>
        <sz val="11"/>
        <rFont val="標楷體"/>
        <family val="4"/>
        <charset val="136"/>
      </rPr>
      <t>私立中華商海航海</t>
    </r>
    <phoneticPr fontId="4" type="noConversion"/>
  </si>
  <si>
    <r>
      <rPr>
        <sz val="11"/>
        <rFont val="標楷體"/>
        <family val="4"/>
        <charset val="136"/>
      </rPr>
      <t>私立中華商海輪機</t>
    </r>
    <phoneticPr fontId="4" type="noConversion"/>
  </si>
  <si>
    <r>
      <rPr>
        <sz val="11"/>
        <rFont val="標楷體"/>
        <family val="4"/>
        <charset val="136"/>
      </rPr>
      <t>私立中華商海餐飲管理</t>
    </r>
    <phoneticPr fontId="4" type="noConversion"/>
  </si>
  <si>
    <r>
      <rPr>
        <sz val="11"/>
        <rFont val="標楷體"/>
        <family val="4"/>
        <charset val="136"/>
      </rPr>
      <t>私立及人高中</t>
    </r>
    <phoneticPr fontId="4" type="noConversion"/>
  </si>
  <si>
    <r>
      <rPr>
        <sz val="11"/>
        <rFont val="標楷體"/>
        <family val="4"/>
        <charset val="136"/>
      </rPr>
      <t>私立幼華高中普通科</t>
    </r>
    <phoneticPr fontId="4" type="noConversion"/>
  </si>
  <si>
    <r>
      <rPr>
        <sz val="11"/>
        <rFont val="標楷體"/>
        <family val="4"/>
        <charset val="136"/>
      </rPr>
      <t>私立幼華高中資料處理</t>
    </r>
    <phoneticPr fontId="4" type="noConversion"/>
  </si>
  <si>
    <r>
      <rPr>
        <sz val="11"/>
        <rFont val="標楷體"/>
        <family val="4"/>
        <charset val="136"/>
      </rPr>
      <t>私立幼華高中電子商務</t>
    </r>
    <phoneticPr fontId="4" type="noConversion"/>
  </si>
  <si>
    <r>
      <rPr>
        <sz val="11"/>
        <rFont val="標楷體"/>
        <family val="4"/>
        <charset val="136"/>
      </rPr>
      <t>私立幼華高中應用日語</t>
    </r>
    <phoneticPr fontId="4" type="noConversion"/>
  </si>
  <si>
    <r>
      <rPr>
        <sz val="11"/>
        <rFont val="標楷體"/>
        <family val="4"/>
        <charset val="136"/>
      </rPr>
      <t>私立幼華高中應用英語</t>
    </r>
    <phoneticPr fontId="4" type="noConversion"/>
  </si>
  <si>
    <r>
      <rPr>
        <sz val="11"/>
        <rFont val="標楷體"/>
        <family val="4"/>
        <charset val="136"/>
      </rPr>
      <t>私立光仁高中</t>
    </r>
  </si>
  <si>
    <r>
      <rPr>
        <sz val="11"/>
        <rFont val="標楷體"/>
        <family val="4"/>
        <charset val="136"/>
      </rPr>
      <t>私立光隆家商幼兒保育</t>
    </r>
    <phoneticPr fontId="4" type="noConversion"/>
  </si>
  <si>
    <r>
      <rPr>
        <sz val="11"/>
        <rFont val="標楷體"/>
        <family val="4"/>
        <charset val="136"/>
      </rPr>
      <t>私立光隆家商美容</t>
    </r>
    <phoneticPr fontId="4" type="noConversion"/>
  </si>
  <si>
    <r>
      <rPr>
        <sz val="11"/>
        <rFont val="標楷體"/>
        <family val="4"/>
        <charset val="136"/>
      </rPr>
      <t>私立光隆家商電子商務</t>
    </r>
    <phoneticPr fontId="4" type="noConversion"/>
  </si>
  <si>
    <r>
      <rPr>
        <sz val="11"/>
        <rFont val="標楷體"/>
        <family val="4"/>
        <charset val="136"/>
      </rPr>
      <t>私立光隆家商觀光事業</t>
    </r>
    <phoneticPr fontId="4" type="noConversion"/>
  </si>
  <si>
    <r>
      <rPr>
        <sz val="11"/>
        <rFont val="標楷體"/>
        <family val="4"/>
        <charset val="136"/>
      </rPr>
      <t>私立再興高中</t>
    </r>
  </si>
  <si>
    <r>
      <rPr>
        <sz val="11"/>
        <rFont val="標楷體"/>
        <family val="4"/>
        <charset val="136"/>
      </rPr>
      <t>私立竹林高中幼兒保育</t>
    </r>
  </si>
  <si>
    <r>
      <rPr>
        <sz val="11"/>
        <rFont val="標楷體"/>
        <family val="4"/>
        <charset val="136"/>
      </rPr>
      <t>私立竹林高中普通科</t>
    </r>
  </si>
  <si>
    <r>
      <rPr>
        <sz val="11"/>
        <rFont val="標楷體"/>
        <family val="4"/>
        <charset val="136"/>
      </rPr>
      <t>私立竹林高中資料處理</t>
    </r>
  </si>
  <si>
    <r>
      <rPr>
        <sz val="11"/>
        <rFont val="標楷體"/>
        <family val="4"/>
        <charset val="136"/>
      </rPr>
      <t>私立竹林高中應用英語</t>
    </r>
  </si>
  <si>
    <r>
      <rPr>
        <sz val="11"/>
        <rFont val="標楷體"/>
        <family val="4"/>
        <charset val="136"/>
      </rPr>
      <t>私立協和祐德汽車</t>
    </r>
  </si>
  <si>
    <r>
      <rPr>
        <sz val="11"/>
        <rFont val="標楷體"/>
        <family val="4"/>
        <charset val="136"/>
      </rPr>
      <t>私立協和祐德普通科</t>
    </r>
    <phoneticPr fontId="4" type="noConversion"/>
  </si>
  <si>
    <r>
      <rPr>
        <sz val="11"/>
        <rFont val="標楷體"/>
        <family val="4"/>
        <charset val="136"/>
      </rPr>
      <t>私立延平高中</t>
    </r>
    <phoneticPr fontId="4" type="noConversion"/>
  </si>
  <si>
    <r>
      <rPr>
        <sz val="11"/>
        <rFont val="標楷體"/>
        <family val="4"/>
        <charset val="136"/>
      </rPr>
      <t>私立東山高中</t>
    </r>
    <phoneticPr fontId="4" type="noConversion"/>
  </si>
  <si>
    <r>
      <rPr>
        <sz val="11"/>
        <rFont val="標楷體"/>
        <family val="4"/>
        <charset val="136"/>
      </rPr>
      <t>私立東海高中多媒體動畫</t>
    </r>
    <phoneticPr fontId="4" type="noConversion"/>
  </si>
  <si>
    <r>
      <rPr>
        <sz val="11"/>
        <rFont val="標楷體"/>
        <family val="4"/>
        <charset val="136"/>
      </rPr>
      <t>私立東海高中汽車</t>
    </r>
    <phoneticPr fontId="4" type="noConversion"/>
  </si>
  <si>
    <r>
      <rPr>
        <sz val="11"/>
        <rFont val="標楷體"/>
        <family val="4"/>
        <charset val="136"/>
      </rPr>
      <t>私立東海高中資訊</t>
    </r>
    <phoneticPr fontId="4" type="noConversion"/>
  </si>
  <si>
    <r>
      <rPr>
        <sz val="11"/>
        <rFont val="標楷體"/>
        <family val="4"/>
        <charset val="136"/>
      </rPr>
      <t>私立東海高中電子</t>
    </r>
    <phoneticPr fontId="4" type="noConversion"/>
  </si>
  <si>
    <r>
      <rPr>
        <sz val="11"/>
        <rFont val="標楷體"/>
        <family val="4"/>
        <charset val="136"/>
      </rPr>
      <t>私立東海高中餐飲管理</t>
    </r>
    <phoneticPr fontId="4" type="noConversion"/>
  </si>
  <si>
    <r>
      <rPr>
        <sz val="11"/>
        <rFont val="標楷體"/>
        <family val="4"/>
        <charset val="136"/>
      </rPr>
      <t>私立林口康橋高中</t>
    </r>
    <phoneticPr fontId="4" type="noConversion"/>
  </si>
  <si>
    <r>
      <rPr>
        <sz val="11"/>
        <rFont val="標楷體"/>
        <family val="4"/>
        <charset val="136"/>
      </rPr>
      <t>私立南山高中普通科</t>
    </r>
    <phoneticPr fontId="4" type="noConversion"/>
  </si>
  <si>
    <r>
      <rPr>
        <sz val="11"/>
        <rFont val="標楷體"/>
        <family val="4"/>
        <charset val="136"/>
      </rPr>
      <t>私立南山高中應用英語</t>
    </r>
  </si>
  <si>
    <r>
      <rPr>
        <sz val="11"/>
        <rFont val="標楷體"/>
        <family val="4"/>
        <charset val="136"/>
      </rPr>
      <t>私立南強商工汽車</t>
    </r>
    <phoneticPr fontId="4" type="noConversion"/>
  </si>
  <si>
    <r>
      <rPr>
        <sz val="11"/>
        <rFont val="標楷體"/>
        <family val="4"/>
        <charset val="136"/>
      </rPr>
      <t>私立南強商工表演藝術</t>
    </r>
    <phoneticPr fontId="4" type="noConversion"/>
  </si>
  <si>
    <r>
      <rPr>
        <sz val="11"/>
        <rFont val="標楷體"/>
        <family val="4"/>
        <charset val="136"/>
      </rPr>
      <t>私立南強商工資訊</t>
    </r>
    <phoneticPr fontId="4" type="noConversion"/>
  </si>
  <si>
    <r>
      <rPr>
        <sz val="11"/>
        <rFont val="標楷體"/>
        <family val="4"/>
        <charset val="136"/>
      </rPr>
      <t>私立南強商工電影電視</t>
    </r>
    <phoneticPr fontId="4" type="noConversion"/>
  </si>
  <si>
    <r>
      <rPr>
        <sz val="11"/>
        <rFont val="標楷體"/>
        <family val="4"/>
        <charset val="136"/>
      </rPr>
      <t>私立南強商工戲劇</t>
    </r>
    <phoneticPr fontId="4" type="noConversion"/>
  </si>
  <si>
    <r>
      <rPr>
        <sz val="11"/>
        <rFont val="標楷體"/>
        <family val="4"/>
        <charset val="136"/>
      </rPr>
      <t>私立南強商工觀光事業</t>
    </r>
    <phoneticPr fontId="4" type="noConversion"/>
  </si>
  <si>
    <r>
      <rPr>
        <sz val="11"/>
        <rFont val="標楷體"/>
        <family val="4"/>
        <charset val="136"/>
      </rPr>
      <t>私立奎山高中</t>
    </r>
    <phoneticPr fontId="4" type="noConversion"/>
  </si>
  <si>
    <r>
      <rPr>
        <sz val="11"/>
        <rFont val="標楷體"/>
        <family val="4"/>
        <charset val="136"/>
      </rPr>
      <t>私立恆毅高中</t>
    </r>
    <phoneticPr fontId="4" type="noConversion"/>
  </si>
  <si>
    <r>
      <rPr>
        <sz val="11"/>
        <rFont val="標楷體"/>
        <family val="4"/>
        <charset val="136"/>
      </rPr>
      <t>私立時雨高中</t>
    </r>
    <phoneticPr fontId="4" type="noConversion"/>
  </si>
  <si>
    <r>
      <rPr>
        <sz val="11"/>
        <rFont val="標楷體"/>
        <family val="4"/>
        <charset val="136"/>
      </rPr>
      <t>私立格致高中普通科</t>
    </r>
    <phoneticPr fontId="4" type="noConversion"/>
  </si>
  <si>
    <r>
      <rPr>
        <sz val="11"/>
        <rFont val="標楷體"/>
        <family val="4"/>
        <charset val="136"/>
      </rPr>
      <t>私立泰北高中多媒體設計</t>
    </r>
    <phoneticPr fontId="4" type="noConversion"/>
  </si>
  <si>
    <r>
      <rPr>
        <sz val="11"/>
        <rFont val="標楷體"/>
        <family val="4"/>
        <charset val="136"/>
      </rPr>
      <t>私立泰北高中表演藝術</t>
    </r>
    <phoneticPr fontId="4" type="noConversion"/>
  </si>
  <si>
    <r>
      <rPr>
        <sz val="11"/>
        <rFont val="標楷體"/>
        <family val="4"/>
        <charset val="136"/>
      </rPr>
      <t>私立泰北高中美工</t>
    </r>
    <phoneticPr fontId="4" type="noConversion"/>
  </si>
  <si>
    <r>
      <rPr>
        <sz val="11"/>
        <rFont val="標楷體"/>
        <family val="4"/>
        <charset val="136"/>
      </rPr>
      <t>私立泰北高中普通科</t>
    </r>
    <phoneticPr fontId="4" type="noConversion"/>
  </si>
  <si>
    <r>
      <rPr>
        <sz val="11"/>
        <rFont val="標楷體"/>
        <family val="4"/>
        <charset val="136"/>
      </rPr>
      <t>私立泰北高中廣告設計</t>
    </r>
    <phoneticPr fontId="4" type="noConversion"/>
  </si>
  <si>
    <r>
      <rPr>
        <sz val="11"/>
        <rFont val="標楷體"/>
        <family val="4"/>
        <charset val="136"/>
      </rPr>
      <t>私立泰北高中應用日語</t>
    </r>
    <phoneticPr fontId="4" type="noConversion"/>
  </si>
  <si>
    <r>
      <rPr>
        <sz val="11"/>
        <rFont val="標楷體"/>
        <family val="4"/>
        <charset val="136"/>
      </rPr>
      <t>私立能仁家商幼兒保育</t>
    </r>
    <phoneticPr fontId="4" type="noConversion"/>
  </si>
  <si>
    <r>
      <rPr>
        <sz val="11"/>
        <rFont val="標楷體"/>
        <family val="4"/>
        <charset val="136"/>
      </rPr>
      <t>私立能仁家商多媒體設計</t>
    </r>
    <phoneticPr fontId="4" type="noConversion"/>
  </si>
  <si>
    <r>
      <rPr>
        <sz val="11"/>
        <rFont val="標楷體"/>
        <family val="4"/>
        <charset val="136"/>
      </rPr>
      <t>私立能仁家商表演藝術</t>
    </r>
    <phoneticPr fontId="4" type="noConversion"/>
  </si>
  <si>
    <r>
      <rPr>
        <sz val="11"/>
        <rFont val="標楷體"/>
        <family val="4"/>
        <charset val="136"/>
      </rPr>
      <t>私立能仁家商流行服飾</t>
    </r>
    <phoneticPr fontId="4" type="noConversion"/>
  </si>
  <si>
    <r>
      <rPr>
        <sz val="11"/>
        <rFont val="標楷體"/>
        <family val="4"/>
        <charset val="136"/>
      </rPr>
      <t>私立能仁家商美容</t>
    </r>
    <phoneticPr fontId="4" type="noConversion"/>
  </si>
  <si>
    <r>
      <rPr>
        <sz val="11"/>
        <rFont val="標楷體"/>
        <family val="4"/>
        <charset val="136"/>
      </rPr>
      <t>私立能仁家商商業經營</t>
    </r>
    <phoneticPr fontId="4" type="noConversion"/>
  </si>
  <si>
    <r>
      <rPr>
        <sz val="11"/>
        <rFont val="標楷體"/>
        <family val="4"/>
        <charset val="136"/>
      </rPr>
      <t>私立能仁家商普通科</t>
    </r>
    <phoneticPr fontId="4" type="noConversion"/>
  </si>
  <si>
    <r>
      <rPr>
        <sz val="11"/>
        <rFont val="標楷體"/>
        <family val="4"/>
        <charset val="136"/>
      </rPr>
      <t>私立能仁家商資料處理</t>
    </r>
    <phoneticPr fontId="4" type="noConversion"/>
  </si>
  <si>
    <r>
      <rPr>
        <sz val="11"/>
        <rFont val="標楷體"/>
        <family val="4"/>
        <charset val="136"/>
      </rPr>
      <t>私立能仁家商廣告設計</t>
    </r>
    <phoneticPr fontId="4" type="noConversion"/>
  </si>
  <si>
    <r>
      <rPr>
        <sz val="11"/>
        <rFont val="標楷體"/>
        <family val="4"/>
        <charset val="136"/>
      </rPr>
      <t>私立能仁家商餐飲管理</t>
    </r>
    <phoneticPr fontId="4" type="noConversion"/>
  </si>
  <si>
    <r>
      <rPr>
        <sz val="11"/>
        <rFont val="標楷體"/>
        <family val="4"/>
        <charset val="136"/>
      </rPr>
      <t>私立培德工家汽車</t>
    </r>
    <phoneticPr fontId="4" type="noConversion"/>
  </si>
  <si>
    <r>
      <rPr>
        <sz val="11"/>
        <rFont val="標楷體"/>
        <family val="4"/>
        <charset val="136"/>
      </rPr>
      <t>私立培德工家表演藝術</t>
    </r>
    <phoneticPr fontId="4" type="noConversion"/>
  </si>
  <si>
    <r>
      <rPr>
        <sz val="11"/>
        <rFont val="標楷體"/>
        <family val="4"/>
        <charset val="136"/>
      </rPr>
      <t>私立培德工家烘焙</t>
    </r>
    <phoneticPr fontId="4" type="noConversion"/>
  </si>
  <si>
    <r>
      <rPr>
        <sz val="11"/>
        <rFont val="標楷體"/>
        <family val="4"/>
        <charset val="136"/>
      </rPr>
      <t>私立培德工家餐飲管理</t>
    </r>
    <phoneticPr fontId="4" type="noConversion"/>
  </si>
  <si>
    <r>
      <rPr>
        <sz val="11"/>
        <rFont val="標楷體"/>
        <family val="4"/>
        <charset val="136"/>
      </rPr>
      <t>私立崇義高中普通科</t>
    </r>
    <phoneticPr fontId="4" type="noConversion"/>
  </si>
  <si>
    <r>
      <rPr>
        <sz val="11"/>
        <rFont val="標楷體"/>
        <family val="4"/>
        <charset val="136"/>
      </rPr>
      <t>私立崇義高中電子商務</t>
    </r>
    <phoneticPr fontId="4" type="noConversion"/>
  </si>
  <si>
    <r>
      <rPr>
        <sz val="11"/>
        <rFont val="標楷體"/>
        <family val="4"/>
        <charset val="136"/>
      </rPr>
      <t>私立強恕高中美容</t>
    </r>
    <phoneticPr fontId="4" type="noConversion"/>
  </si>
  <si>
    <r>
      <rPr>
        <sz val="11"/>
        <rFont val="標楷體"/>
        <family val="4"/>
        <charset val="136"/>
      </rPr>
      <t>私立強恕高中普通科</t>
    </r>
    <phoneticPr fontId="4" type="noConversion"/>
  </si>
  <si>
    <r>
      <rPr>
        <sz val="11"/>
        <rFont val="標楷體"/>
        <family val="4"/>
        <charset val="136"/>
      </rPr>
      <t>私立強恕高中資料處理</t>
    </r>
    <phoneticPr fontId="4" type="noConversion"/>
  </si>
  <si>
    <r>
      <rPr>
        <sz val="11"/>
        <rFont val="標楷體"/>
        <family val="4"/>
        <charset val="136"/>
      </rPr>
      <t>私立惇敘工商汽車</t>
    </r>
    <phoneticPr fontId="4" type="noConversion"/>
  </si>
  <si>
    <r>
      <rPr>
        <sz val="11"/>
        <rFont val="標楷體"/>
        <family val="4"/>
        <charset val="136"/>
      </rPr>
      <t>私立惇敘工商建築</t>
    </r>
    <phoneticPr fontId="4" type="noConversion"/>
  </si>
  <si>
    <r>
      <rPr>
        <sz val="11"/>
        <rFont val="標楷體"/>
        <family val="4"/>
        <charset val="136"/>
      </rPr>
      <t>私立惇敘工商電機</t>
    </r>
    <phoneticPr fontId="4" type="noConversion"/>
  </si>
  <si>
    <r>
      <rPr>
        <sz val="11"/>
        <rFont val="標楷體"/>
        <family val="4"/>
        <charset val="136"/>
      </rPr>
      <t>私立淡江高中綜合高中</t>
    </r>
    <phoneticPr fontId="4" type="noConversion"/>
  </si>
  <si>
    <r>
      <rPr>
        <sz val="11"/>
        <rFont val="標楷體"/>
        <family val="4"/>
        <charset val="136"/>
      </rPr>
      <t>私立莊敬工家幼兒保育</t>
    </r>
    <phoneticPr fontId="4" type="noConversion"/>
  </si>
  <si>
    <r>
      <rPr>
        <sz val="11"/>
        <rFont val="標楷體"/>
        <family val="4"/>
        <charset val="136"/>
      </rPr>
      <t>私立莊敬工家多媒體動畫</t>
    </r>
    <phoneticPr fontId="4" type="noConversion"/>
  </si>
  <si>
    <r>
      <rPr>
        <sz val="11"/>
        <rFont val="標楷體"/>
        <family val="4"/>
        <charset val="136"/>
      </rPr>
      <t>私立莊敬工家表演藝術</t>
    </r>
    <phoneticPr fontId="4" type="noConversion"/>
  </si>
  <si>
    <r>
      <rPr>
        <sz val="11"/>
        <rFont val="標楷體"/>
        <family val="4"/>
        <charset val="136"/>
      </rPr>
      <t>私立莊敬工家流行服飾</t>
    </r>
    <phoneticPr fontId="4" type="noConversion"/>
  </si>
  <si>
    <r>
      <rPr>
        <sz val="11"/>
        <rFont val="標楷體"/>
        <family val="4"/>
        <charset val="136"/>
      </rPr>
      <t>私立莊敬工家美容</t>
    </r>
    <phoneticPr fontId="4" type="noConversion"/>
  </si>
  <si>
    <r>
      <rPr>
        <sz val="11"/>
        <rFont val="標楷體"/>
        <family val="4"/>
        <charset val="136"/>
      </rPr>
      <t>私立莊敬工家音樂</t>
    </r>
    <phoneticPr fontId="4" type="noConversion"/>
  </si>
  <si>
    <r>
      <rPr>
        <sz val="11"/>
        <rFont val="標楷體"/>
        <family val="4"/>
        <charset val="136"/>
      </rPr>
      <t>私立莊敬工家園藝</t>
    </r>
    <phoneticPr fontId="4" type="noConversion"/>
  </si>
  <si>
    <r>
      <rPr>
        <sz val="11"/>
        <rFont val="標楷體"/>
        <family val="4"/>
        <charset val="136"/>
      </rPr>
      <t>私立莊敬工家資料處理</t>
    </r>
    <phoneticPr fontId="4" type="noConversion"/>
  </si>
  <si>
    <r>
      <rPr>
        <sz val="11"/>
        <rFont val="標楷體"/>
        <family val="4"/>
        <charset val="136"/>
      </rPr>
      <t>私立莊敬工家資訊</t>
    </r>
    <phoneticPr fontId="4" type="noConversion"/>
  </si>
  <si>
    <r>
      <rPr>
        <sz val="11"/>
        <rFont val="標楷體"/>
        <family val="4"/>
        <charset val="136"/>
      </rPr>
      <t>私立莊敬工家農場經營</t>
    </r>
    <phoneticPr fontId="4" type="noConversion"/>
  </si>
  <si>
    <r>
      <rPr>
        <sz val="11"/>
        <rFont val="標楷體"/>
        <family val="4"/>
        <charset val="136"/>
      </rPr>
      <t>私立莊敬工家電影電視</t>
    </r>
    <phoneticPr fontId="4" type="noConversion"/>
  </si>
  <si>
    <r>
      <rPr>
        <sz val="11"/>
        <rFont val="標楷體"/>
        <family val="4"/>
        <charset val="136"/>
      </rPr>
      <t>私立莊敬工家餐飲管理</t>
    </r>
    <phoneticPr fontId="4" type="noConversion"/>
  </si>
  <si>
    <r>
      <rPr>
        <sz val="11"/>
        <rFont val="標楷體"/>
        <family val="4"/>
        <charset val="136"/>
      </rPr>
      <t>私立喬治工商時尚造型</t>
    </r>
    <phoneticPr fontId="4" type="noConversion"/>
  </si>
  <si>
    <r>
      <rPr>
        <sz val="11"/>
        <rFont val="標楷體"/>
        <family val="4"/>
        <charset val="136"/>
      </rPr>
      <t>私立喬治工商照顧服務</t>
    </r>
    <phoneticPr fontId="4" type="noConversion"/>
  </si>
  <si>
    <r>
      <rPr>
        <sz val="11"/>
        <rFont val="標楷體"/>
        <family val="4"/>
        <charset val="136"/>
      </rPr>
      <t>私立喬治工商餐飲管理</t>
    </r>
    <phoneticPr fontId="4" type="noConversion"/>
  </si>
  <si>
    <r>
      <rPr>
        <sz val="11"/>
        <rFont val="標楷體"/>
        <family val="4"/>
        <charset val="136"/>
      </rPr>
      <t>私立喬治工商觀光事業</t>
    </r>
    <phoneticPr fontId="4" type="noConversion"/>
  </si>
  <si>
    <r>
      <rPr>
        <sz val="11"/>
        <rFont val="標楷體"/>
        <family val="4"/>
        <charset val="136"/>
      </rPr>
      <t>私立復興中小學</t>
    </r>
    <phoneticPr fontId="4" type="noConversion"/>
  </si>
  <si>
    <r>
      <rPr>
        <sz val="11"/>
        <rFont val="標楷體"/>
        <family val="4"/>
        <charset val="136"/>
      </rPr>
      <t>私立復興商工美工</t>
    </r>
    <phoneticPr fontId="4" type="noConversion"/>
  </si>
  <si>
    <r>
      <rPr>
        <sz val="11"/>
        <rFont val="標楷體"/>
        <family val="4"/>
        <charset val="136"/>
      </rPr>
      <t>私立復興商工美術</t>
    </r>
    <phoneticPr fontId="4" type="noConversion"/>
  </si>
  <si>
    <r>
      <rPr>
        <sz val="11"/>
        <rFont val="標楷體"/>
        <family val="4"/>
        <charset val="136"/>
      </rPr>
      <t>私立復興商工資料處理</t>
    </r>
    <phoneticPr fontId="4" type="noConversion"/>
  </si>
  <si>
    <r>
      <rPr>
        <sz val="11"/>
        <rFont val="標楷體"/>
        <family val="4"/>
        <charset val="136"/>
      </rPr>
      <t>私立復興商工廣告設計</t>
    </r>
    <phoneticPr fontId="4" type="noConversion"/>
  </si>
  <si>
    <r>
      <rPr>
        <sz val="11"/>
        <rFont val="標楷體"/>
        <family val="4"/>
        <charset val="136"/>
      </rPr>
      <t>私立普林思頓高中多媒體設計</t>
    </r>
  </si>
  <si>
    <r>
      <rPr>
        <sz val="11"/>
        <rFont val="標楷體"/>
        <family val="4"/>
        <charset val="136"/>
      </rPr>
      <t>私立普林思頓高中表演藝術</t>
    </r>
  </si>
  <si>
    <r>
      <rPr>
        <sz val="11"/>
        <rFont val="標楷體"/>
        <family val="4"/>
        <charset val="136"/>
      </rPr>
      <t>私立普林思頓高中時尚造型</t>
    </r>
  </si>
  <si>
    <r>
      <rPr>
        <sz val="11"/>
        <rFont val="標楷體"/>
        <family val="4"/>
        <charset val="136"/>
      </rPr>
      <t>私立普林思頓高中餐飲管理</t>
    </r>
  </si>
  <si>
    <r>
      <rPr>
        <sz val="11"/>
        <rFont val="標楷體"/>
        <family val="4"/>
        <charset val="136"/>
      </rPr>
      <t>私立普林思頓高中觀光事業</t>
    </r>
  </si>
  <si>
    <r>
      <rPr>
        <sz val="11"/>
        <rFont val="標楷體"/>
        <family val="4"/>
        <charset val="136"/>
      </rPr>
      <t>私立景文高中室內空間設計</t>
    </r>
    <phoneticPr fontId="4" type="noConversion"/>
  </si>
  <si>
    <r>
      <rPr>
        <sz val="11"/>
        <rFont val="標楷體"/>
        <family val="4"/>
        <charset val="136"/>
      </rPr>
      <t>私立景文高中商業經營</t>
    </r>
    <phoneticPr fontId="4" type="noConversion"/>
  </si>
  <si>
    <r>
      <rPr>
        <sz val="11"/>
        <rFont val="標楷體"/>
        <family val="4"/>
        <charset val="136"/>
      </rPr>
      <t>私立景文高中普通科</t>
    </r>
    <phoneticPr fontId="4" type="noConversion"/>
  </si>
  <si>
    <r>
      <rPr>
        <sz val="11"/>
        <rFont val="標楷體"/>
        <family val="4"/>
        <charset val="136"/>
      </rPr>
      <t>私立景文高中資訊</t>
    </r>
    <phoneticPr fontId="4" type="noConversion"/>
  </si>
  <si>
    <r>
      <rPr>
        <sz val="11"/>
        <rFont val="標楷體"/>
        <family val="4"/>
        <charset val="136"/>
      </rPr>
      <t>私立景文高中廣告設計</t>
    </r>
    <phoneticPr fontId="4" type="noConversion"/>
  </si>
  <si>
    <r>
      <rPr>
        <sz val="11"/>
        <rFont val="標楷體"/>
        <family val="4"/>
        <charset val="136"/>
      </rPr>
      <t>私立景文高中應用英語</t>
    </r>
    <phoneticPr fontId="4" type="noConversion"/>
  </si>
  <si>
    <r>
      <rPr>
        <sz val="11"/>
        <rFont val="標楷體"/>
        <family val="4"/>
        <charset val="136"/>
      </rPr>
      <t>私立智光商工多媒體設計</t>
    </r>
    <phoneticPr fontId="4" type="noConversion"/>
  </si>
  <si>
    <r>
      <rPr>
        <sz val="11"/>
        <rFont val="標楷體"/>
        <family val="4"/>
        <charset val="136"/>
      </rPr>
      <t>私立智光商工資料處理</t>
    </r>
    <phoneticPr fontId="4" type="noConversion"/>
  </si>
  <si>
    <r>
      <rPr>
        <sz val="11"/>
        <rFont val="標楷體"/>
        <family val="4"/>
        <charset val="136"/>
      </rPr>
      <t>私立智光商工資訊</t>
    </r>
    <phoneticPr fontId="4" type="noConversion"/>
  </si>
  <si>
    <r>
      <rPr>
        <sz val="11"/>
        <rFont val="標楷體"/>
        <family val="4"/>
        <charset val="136"/>
      </rPr>
      <t>私立智光商工電子</t>
    </r>
    <phoneticPr fontId="4" type="noConversion"/>
  </si>
  <si>
    <r>
      <rPr>
        <sz val="11"/>
        <rFont val="標楷體"/>
        <family val="4"/>
        <charset val="136"/>
      </rPr>
      <t>私立智光商工機械</t>
    </r>
    <phoneticPr fontId="4" type="noConversion"/>
  </si>
  <si>
    <r>
      <rPr>
        <sz val="11"/>
        <rFont val="標楷體"/>
        <family val="4"/>
        <charset val="136"/>
      </rPr>
      <t>私立智光商工餐飲管理</t>
    </r>
    <phoneticPr fontId="4" type="noConversion"/>
  </si>
  <si>
    <r>
      <rPr>
        <sz val="11"/>
        <rFont val="標楷體"/>
        <family val="4"/>
        <charset val="136"/>
      </rPr>
      <t>私立智光商工觀光事業</t>
    </r>
    <phoneticPr fontId="4" type="noConversion"/>
  </si>
  <si>
    <r>
      <rPr>
        <sz val="11"/>
        <rFont val="標楷體"/>
        <family val="4"/>
        <charset val="136"/>
      </rPr>
      <t>私立華岡藝校表演藝術</t>
    </r>
    <phoneticPr fontId="4" type="noConversion"/>
  </si>
  <si>
    <r>
      <rPr>
        <sz val="11"/>
        <rFont val="標楷體"/>
        <family val="4"/>
        <charset val="136"/>
      </rPr>
      <t>私立華岡藝校舞蹈</t>
    </r>
    <phoneticPr fontId="4" type="noConversion"/>
  </si>
  <si>
    <r>
      <rPr>
        <sz val="11"/>
        <rFont val="標楷體"/>
        <family val="4"/>
        <charset val="136"/>
      </rPr>
      <t>私立華岡藝校戲劇</t>
    </r>
    <phoneticPr fontId="4" type="noConversion"/>
  </si>
  <si>
    <r>
      <rPr>
        <sz val="11"/>
        <rFont val="標楷體"/>
        <family val="4"/>
        <charset val="136"/>
      </rPr>
      <t>私立華興高中</t>
    </r>
    <phoneticPr fontId="4" type="noConversion"/>
  </si>
  <si>
    <r>
      <rPr>
        <sz val="11"/>
        <rFont val="標楷體"/>
        <family val="4"/>
        <charset val="136"/>
      </rPr>
      <t>私立開平餐飲學校餐飲管理</t>
    </r>
    <phoneticPr fontId="4" type="noConversion"/>
  </si>
  <si>
    <r>
      <rPr>
        <sz val="11"/>
        <rFont val="標楷體"/>
        <family val="4"/>
        <charset val="136"/>
      </rPr>
      <t>私立新店康橋高中</t>
    </r>
    <phoneticPr fontId="4" type="noConversion"/>
  </si>
  <si>
    <r>
      <rPr>
        <sz val="11"/>
        <rFont val="標楷體"/>
        <family val="4"/>
        <charset val="136"/>
      </rPr>
      <t>私立裕德高中</t>
    </r>
    <phoneticPr fontId="4" type="noConversion"/>
  </si>
  <si>
    <r>
      <rPr>
        <sz val="11"/>
        <rFont val="標楷體"/>
        <family val="4"/>
        <charset val="136"/>
      </rPr>
      <t>私立滬江高中幼兒保育</t>
    </r>
    <phoneticPr fontId="4" type="noConversion"/>
  </si>
  <si>
    <r>
      <rPr>
        <sz val="11"/>
        <rFont val="標楷體"/>
        <family val="4"/>
        <charset val="136"/>
      </rPr>
      <t>私立滬江高中室內空間設計</t>
    </r>
    <phoneticPr fontId="4" type="noConversion"/>
  </si>
  <si>
    <r>
      <rPr>
        <sz val="11"/>
        <rFont val="標楷體"/>
        <family val="4"/>
        <charset val="136"/>
      </rPr>
      <t>私立滬江高中航空電子</t>
    </r>
    <phoneticPr fontId="4" type="noConversion"/>
  </si>
  <si>
    <r>
      <rPr>
        <sz val="11"/>
        <rFont val="標楷體"/>
        <family val="4"/>
        <charset val="136"/>
      </rPr>
      <t>私立滬江高中資訊</t>
    </r>
    <phoneticPr fontId="4" type="noConversion"/>
  </si>
  <si>
    <r>
      <rPr>
        <sz val="11"/>
        <rFont val="標楷體"/>
        <family val="4"/>
        <charset val="136"/>
      </rPr>
      <t>私立滬江高中餐飲管理</t>
    </r>
    <phoneticPr fontId="4" type="noConversion"/>
  </si>
  <si>
    <r>
      <rPr>
        <sz val="11"/>
        <rFont val="標楷體"/>
        <family val="4"/>
        <charset val="136"/>
      </rPr>
      <t>私立輔大聖心高中普通科</t>
    </r>
    <r>
      <rPr>
        <sz val="11"/>
        <color indexed="10"/>
        <rFont val="Times New Roman"/>
        <family val="1"/>
      </rPr>
      <t/>
    </r>
    <phoneticPr fontId="4" type="noConversion"/>
  </si>
  <si>
    <r>
      <rPr>
        <sz val="11"/>
        <rFont val="標楷體"/>
        <family val="4"/>
        <charset val="136"/>
      </rPr>
      <t>私立稻江高商商業經營</t>
    </r>
    <phoneticPr fontId="4" type="noConversion"/>
  </si>
  <si>
    <r>
      <rPr>
        <sz val="11"/>
        <rFont val="標楷體"/>
        <family val="4"/>
        <charset val="136"/>
      </rPr>
      <t>私立稻江高商廣告設計</t>
    </r>
  </si>
  <si>
    <r>
      <rPr>
        <sz val="11"/>
        <rFont val="標楷體"/>
        <family val="4"/>
        <charset val="136"/>
      </rPr>
      <t>私立稻江高商應用日語</t>
    </r>
    <phoneticPr fontId="4" type="noConversion"/>
  </si>
  <si>
    <r>
      <rPr>
        <sz val="11"/>
        <rFont val="標楷體"/>
        <family val="4"/>
        <charset val="136"/>
      </rPr>
      <t>私立稻江高商觀光事業</t>
    </r>
    <phoneticPr fontId="4" type="noConversion"/>
  </si>
  <si>
    <r>
      <rPr>
        <sz val="11"/>
        <rFont val="標楷體"/>
        <family val="4"/>
        <charset val="136"/>
      </rPr>
      <t>私立穀保家商多媒體設計</t>
    </r>
    <phoneticPr fontId="4" type="noConversion"/>
  </si>
  <si>
    <r>
      <rPr>
        <sz val="11"/>
        <rFont val="標楷體"/>
        <family val="4"/>
        <charset val="136"/>
      </rPr>
      <t>私立穀保家商時尚造型</t>
    </r>
    <phoneticPr fontId="4" type="noConversion"/>
  </si>
  <si>
    <r>
      <rPr>
        <sz val="11"/>
        <rFont val="標楷體"/>
        <family val="4"/>
        <charset val="136"/>
      </rPr>
      <t>私立穀保家商資料處理</t>
    </r>
    <phoneticPr fontId="4" type="noConversion"/>
  </si>
  <si>
    <r>
      <rPr>
        <sz val="11"/>
        <rFont val="標楷體"/>
        <family val="4"/>
        <charset val="136"/>
      </rPr>
      <t>私立穀保家商餐飲管理</t>
    </r>
    <phoneticPr fontId="4" type="noConversion"/>
  </si>
  <si>
    <r>
      <rPr>
        <sz val="11"/>
        <rFont val="標楷體"/>
        <family val="4"/>
        <charset val="136"/>
      </rPr>
      <t>私立穀保家商體育班</t>
    </r>
    <phoneticPr fontId="4" type="noConversion"/>
  </si>
  <si>
    <r>
      <rPr>
        <sz val="11"/>
        <rFont val="標楷體"/>
        <family val="4"/>
        <charset val="136"/>
      </rPr>
      <t>私立穀保家商觀光事業</t>
    </r>
    <phoneticPr fontId="4" type="noConversion"/>
  </si>
  <si>
    <r>
      <rPr>
        <sz val="11"/>
        <rFont val="標楷體"/>
        <family val="4"/>
        <charset val="136"/>
      </rPr>
      <t>私立樹人家商幼兒保育</t>
    </r>
    <phoneticPr fontId="4" type="noConversion"/>
  </si>
  <si>
    <r>
      <rPr>
        <sz val="11"/>
        <rFont val="標楷體"/>
        <family val="4"/>
        <charset val="136"/>
      </rPr>
      <t>私立樹人家商美容</t>
    </r>
    <phoneticPr fontId="4" type="noConversion"/>
  </si>
  <si>
    <r>
      <rPr>
        <sz val="11"/>
        <rFont val="標楷體"/>
        <family val="4"/>
        <charset val="136"/>
      </rPr>
      <t>私立樹人家商時尚模特兒</t>
    </r>
    <phoneticPr fontId="4" type="noConversion"/>
  </si>
  <si>
    <r>
      <rPr>
        <sz val="11"/>
        <rFont val="標楷體"/>
        <family val="4"/>
        <charset val="136"/>
      </rPr>
      <t>私立樹人家商商業經營</t>
    </r>
    <phoneticPr fontId="4" type="noConversion"/>
  </si>
  <si>
    <r>
      <rPr>
        <sz val="11"/>
        <rFont val="標楷體"/>
        <family val="4"/>
        <charset val="136"/>
      </rPr>
      <t>私立樹人家商資料處理</t>
    </r>
    <phoneticPr fontId="4" type="noConversion"/>
  </si>
  <si>
    <r>
      <rPr>
        <sz val="11"/>
        <rFont val="標楷體"/>
        <family val="4"/>
        <charset val="136"/>
      </rPr>
      <t>私立樹人家商電子商務</t>
    </r>
    <phoneticPr fontId="4" type="noConversion"/>
  </si>
  <si>
    <r>
      <rPr>
        <sz val="11"/>
        <rFont val="標楷體"/>
        <family val="4"/>
        <charset val="136"/>
      </rPr>
      <t>私立樹人家商餐飲管理</t>
    </r>
    <phoneticPr fontId="4" type="noConversion"/>
  </si>
  <si>
    <r>
      <rPr>
        <sz val="11"/>
        <rFont val="標楷體"/>
        <family val="4"/>
        <charset val="136"/>
      </rPr>
      <t>私立樹人家商觀光事業</t>
    </r>
    <phoneticPr fontId="4" type="noConversion"/>
  </si>
  <si>
    <r>
      <rPr>
        <sz val="11"/>
        <rFont val="標楷體"/>
        <family val="4"/>
        <charset val="136"/>
      </rPr>
      <t>私立豫章工商商業經營</t>
    </r>
    <phoneticPr fontId="4" type="noConversion"/>
  </si>
  <si>
    <r>
      <rPr>
        <sz val="11"/>
        <rFont val="標楷體"/>
        <family val="4"/>
        <charset val="136"/>
      </rPr>
      <t>私立豫章工商資訊</t>
    </r>
    <phoneticPr fontId="4" type="noConversion"/>
  </si>
  <si>
    <r>
      <rPr>
        <sz val="11"/>
        <rFont val="標楷體"/>
        <family val="4"/>
        <charset val="136"/>
      </rPr>
      <t>私立豫章工商電機</t>
    </r>
    <phoneticPr fontId="4" type="noConversion"/>
  </si>
  <si>
    <r>
      <rPr>
        <sz val="11"/>
        <rFont val="標楷體"/>
        <family val="4"/>
        <charset val="136"/>
      </rPr>
      <t>私立豫章工商餐飲管理</t>
    </r>
    <phoneticPr fontId="4" type="noConversion"/>
  </si>
  <si>
    <r>
      <rPr>
        <sz val="11"/>
        <rFont val="標楷體"/>
        <family val="4"/>
        <charset val="136"/>
      </rPr>
      <t>私立醒吾高中流行服飾</t>
    </r>
    <phoneticPr fontId="4" type="noConversion"/>
  </si>
  <si>
    <r>
      <rPr>
        <sz val="11"/>
        <rFont val="標楷體"/>
        <family val="4"/>
        <charset val="136"/>
      </rPr>
      <t>私立醒吾高中商業經營</t>
    </r>
    <phoneticPr fontId="4" type="noConversion"/>
  </si>
  <si>
    <r>
      <rPr>
        <sz val="11"/>
        <rFont val="標楷體"/>
        <family val="4"/>
        <charset val="136"/>
      </rPr>
      <t>私立醒吾高中普通科</t>
    </r>
    <phoneticPr fontId="4" type="noConversion"/>
  </si>
  <si>
    <r>
      <rPr>
        <sz val="11"/>
        <rFont val="標楷體"/>
        <family val="4"/>
        <charset val="136"/>
      </rPr>
      <t>私立醒吾高中照顧服務</t>
    </r>
    <phoneticPr fontId="4" type="noConversion"/>
  </si>
  <si>
    <r>
      <rPr>
        <sz val="11"/>
        <rFont val="標楷體"/>
        <family val="4"/>
        <charset val="136"/>
      </rPr>
      <t>私立醒吾高中資料處理</t>
    </r>
    <phoneticPr fontId="4" type="noConversion"/>
  </si>
  <si>
    <r>
      <rPr>
        <sz val="11"/>
        <rFont val="標楷體"/>
        <family val="4"/>
        <charset val="136"/>
      </rPr>
      <t>私立醒吾高中觀光事業</t>
    </r>
    <phoneticPr fontId="4" type="noConversion"/>
  </si>
  <si>
    <r>
      <rPr>
        <sz val="11"/>
        <rFont val="標楷體"/>
        <family val="4"/>
        <charset val="136"/>
      </rPr>
      <t>私立靜心高中</t>
    </r>
    <phoneticPr fontId="4" type="noConversion"/>
  </si>
  <si>
    <r>
      <rPr>
        <sz val="11"/>
        <rFont val="標楷體"/>
        <family val="4"/>
        <charset val="136"/>
      </rPr>
      <t>私立薇閣高中</t>
    </r>
  </si>
  <si>
    <r>
      <rPr>
        <sz val="11"/>
        <rFont val="標楷體"/>
        <family val="4"/>
        <charset val="136"/>
      </rPr>
      <t>私立辭修高中</t>
    </r>
    <phoneticPr fontId="4" type="noConversion"/>
  </si>
  <si>
    <r>
      <rPr>
        <sz val="11"/>
        <rFont val="標楷體"/>
        <family val="4"/>
        <charset val="136"/>
      </rPr>
      <t>師大附中音樂班、美術班</t>
    </r>
    <phoneticPr fontId="4" type="noConversion"/>
  </si>
  <si>
    <r>
      <rPr>
        <sz val="11"/>
        <rFont val="標楷體"/>
        <family val="4"/>
        <charset val="136"/>
      </rPr>
      <t>新北鶯歌高職體育班</t>
    </r>
    <phoneticPr fontId="4" type="noConversion"/>
  </si>
  <si>
    <r>
      <rPr>
        <b/>
        <sz val="20"/>
        <color rgb="FF3333FF"/>
        <rFont val="標楷體"/>
        <family val="4"/>
        <charset val="136"/>
      </rPr>
      <t>藍色粗體字，
表今年新設科</t>
    </r>
    <phoneticPr fontId="4" type="noConversion"/>
  </si>
  <si>
    <r>
      <rPr>
        <sz val="12"/>
        <rFont val="細明體"/>
        <family val="3"/>
        <charset val="136"/>
      </rPr>
      <t>新北市公立高中，直升合併於優免招生</t>
    </r>
    <phoneticPr fontId="4" type="noConversion"/>
  </si>
  <si>
    <r>
      <rPr>
        <sz val="12"/>
        <rFont val="細明體"/>
        <family val="3"/>
        <charset val="136"/>
      </rPr>
      <t>新北市公立高中，優免含直升名額</t>
    </r>
    <phoneticPr fontId="4" type="noConversion"/>
  </si>
  <si>
    <r>
      <rPr>
        <b/>
        <sz val="16"/>
        <color indexed="10"/>
        <rFont val="標楷體"/>
        <family val="4"/>
        <charset val="136"/>
      </rPr>
      <t>本表資料為網路收集結果，僅供參考
選填志願請依個人狀況衡量，並多與父母和師長做充分溝通、討論</t>
    </r>
    <phoneticPr fontId="4" type="noConversion"/>
  </si>
  <si>
    <t>續招</t>
  </si>
  <si>
    <r>
      <rPr>
        <sz val="11"/>
        <rFont val="標楷體"/>
        <family val="4"/>
        <charset val="136"/>
      </rPr>
      <t>北市木柵高工多媒體設計</t>
    </r>
    <phoneticPr fontId="4" type="noConversion"/>
  </si>
  <si>
    <r>
      <rPr>
        <sz val="11"/>
        <rFont val="標楷體"/>
        <family val="4"/>
        <charset val="136"/>
      </rPr>
      <t>國立海大附中普通科</t>
    </r>
  </si>
  <si>
    <r>
      <rPr>
        <sz val="11"/>
        <rFont val="標楷體"/>
        <family val="4"/>
        <charset val="136"/>
      </rPr>
      <t>私立普林思頓高中普通科</t>
    </r>
  </si>
  <si>
    <r>
      <rPr>
        <sz val="11"/>
        <rFont val="標楷體"/>
        <family val="4"/>
        <charset val="136"/>
      </rPr>
      <t>私立豫章工商照顧服務</t>
    </r>
    <phoneticPr fontId="4" type="noConversion"/>
  </si>
  <si>
    <t>B08</t>
    <phoneticPr fontId="4" type="noConversion"/>
  </si>
  <si>
    <t>B09-1</t>
    <phoneticPr fontId="4" type="noConversion"/>
  </si>
  <si>
    <t>B09-2</t>
    <phoneticPr fontId="4" type="noConversion"/>
  </si>
  <si>
    <t>B09-3</t>
    <phoneticPr fontId="4" type="noConversion"/>
  </si>
  <si>
    <t>B09-5</t>
    <phoneticPr fontId="4" type="noConversion"/>
  </si>
  <si>
    <t>B09-4</t>
    <phoneticPr fontId="4" type="noConversion"/>
  </si>
  <si>
    <t>B10-4</t>
    <phoneticPr fontId="4" type="noConversion"/>
  </si>
  <si>
    <t>B11</t>
    <phoneticPr fontId="4" type="noConversion"/>
  </si>
  <si>
    <t>B12-1</t>
    <phoneticPr fontId="4" type="noConversion"/>
  </si>
  <si>
    <t>B12-2</t>
    <phoneticPr fontId="4" type="noConversion"/>
  </si>
  <si>
    <t>B12-3</t>
    <phoneticPr fontId="4" type="noConversion"/>
  </si>
  <si>
    <t>B12-4</t>
    <phoneticPr fontId="4" type="noConversion"/>
  </si>
  <si>
    <t>B12-5</t>
    <phoneticPr fontId="4" type="noConversion"/>
  </si>
  <si>
    <t>B12-6</t>
    <phoneticPr fontId="4" type="noConversion"/>
  </si>
  <si>
    <t>B34-1</t>
    <phoneticPr fontId="4" type="noConversion"/>
  </si>
  <si>
    <t>B36</t>
    <phoneticPr fontId="4" type="noConversion"/>
  </si>
  <si>
    <t>B40</t>
    <phoneticPr fontId="4" type="noConversion"/>
  </si>
  <si>
    <t>C06-01</t>
    <phoneticPr fontId="4" type="noConversion"/>
  </si>
  <si>
    <t>C09-01</t>
    <phoneticPr fontId="4" type="noConversion"/>
  </si>
  <si>
    <t>C09-02</t>
    <phoneticPr fontId="4" type="noConversion"/>
  </si>
  <si>
    <t>C09-03</t>
    <phoneticPr fontId="4" type="noConversion"/>
  </si>
  <si>
    <t>C09-04</t>
    <phoneticPr fontId="4" type="noConversion"/>
  </si>
  <si>
    <t>C09-05</t>
    <phoneticPr fontId="4" type="noConversion"/>
  </si>
  <si>
    <t>C09-06</t>
    <phoneticPr fontId="4" type="noConversion"/>
  </si>
  <si>
    <t>C09-07</t>
    <phoneticPr fontId="4" type="noConversion"/>
  </si>
  <si>
    <t>C09-08</t>
    <phoneticPr fontId="4" type="noConversion"/>
  </si>
  <si>
    <t>C09-09</t>
    <phoneticPr fontId="4" type="noConversion"/>
  </si>
  <si>
    <t>C09-10</t>
    <phoneticPr fontId="4" type="noConversion"/>
  </si>
  <si>
    <t>C10-9</t>
    <phoneticPr fontId="4" type="noConversion"/>
  </si>
  <si>
    <t>D02-1</t>
    <phoneticPr fontId="4" type="noConversion"/>
  </si>
  <si>
    <t>D02-2</t>
    <phoneticPr fontId="4" type="noConversion"/>
  </si>
  <si>
    <t>D03-2</t>
    <phoneticPr fontId="4" type="noConversion"/>
  </si>
  <si>
    <t>D08-3</t>
    <phoneticPr fontId="4" type="noConversion"/>
  </si>
  <si>
    <t>D10-2</t>
    <phoneticPr fontId="4" type="noConversion"/>
  </si>
  <si>
    <t>D10-4</t>
    <phoneticPr fontId="4" type="noConversion"/>
  </si>
  <si>
    <t>D11-2</t>
    <phoneticPr fontId="4" type="noConversion"/>
  </si>
  <si>
    <t>D11-4</t>
    <phoneticPr fontId="4" type="noConversion"/>
  </si>
  <si>
    <t>D12-7</t>
    <phoneticPr fontId="4" type="noConversion"/>
  </si>
  <si>
    <t>D12-8</t>
    <phoneticPr fontId="4" type="noConversion"/>
  </si>
  <si>
    <t>D12-9</t>
    <phoneticPr fontId="4" type="noConversion"/>
  </si>
  <si>
    <t>D13-5</t>
    <phoneticPr fontId="4" type="noConversion"/>
  </si>
  <si>
    <t>D16-6</t>
    <phoneticPr fontId="4" type="noConversion"/>
  </si>
  <si>
    <t>D16-7</t>
    <phoneticPr fontId="4" type="noConversion"/>
  </si>
  <si>
    <t>D19-1</t>
  </si>
  <si>
    <t>D19-2</t>
  </si>
  <si>
    <t>D19-3</t>
  </si>
  <si>
    <t>D20-01</t>
  </si>
  <si>
    <t>D20-02</t>
  </si>
  <si>
    <t>D20-03</t>
  </si>
  <si>
    <t>D20-04</t>
  </si>
  <si>
    <t>D20-05</t>
  </si>
  <si>
    <t>D20-06</t>
  </si>
  <si>
    <t>D20-07</t>
  </si>
  <si>
    <t>D20-08</t>
  </si>
  <si>
    <t>D20-09</t>
  </si>
  <si>
    <t>D20-10</t>
  </si>
  <si>
    <t>D20-11</t>
  </si>
  <si>
    <t>D20-12</t>
  </si>
  <si>
    <t>D21-1</t>
  </si>
  <si>
    <t>D21-2</t>
  </si>
  <si>
    <t>D21-3</t>
  </si>
  <si>
    <t>簡章序</t>
    <phoneticPr fontId="4" type="noConversion"/>
  </si>
  <si>
    <t>T01</t>
    <phoneticPr fontId="4" type="noConversion"/>
  </si>
  <si>
    <t>T02</t>
    <phoneticPr fontId="4" type="noConversion"/>
  </si>
  <si>
    <t>T03</t>
    <phoneticPr fontId="4" type="noConversion"/>
  </si>
  <si>
    <t>T04</t>
    <phoneticPr fontId="4" type="noConversion"/>
  </si>
  <si>
    <t>T05</t>
    <phoneticPr fontId="4" type="noConversion"/>
  </si>
  <si>
    <t>T06</t>
    <phoneticPr fontId="4" type="noConversion"/>
  </si>
  <si>
    <t>T07</t>
    <phoneticPr fontId="4" type="noConversion"/>
  </si>
  <si>
    <t>T08</t>
    <phoneticPr fontId="4" type="noConversion"/>
  </si>
  <si>
    <t>T09</t>
    <phoneticPr fontId="4" type="noConversion"/>
  </si>
  <si>
    <t>T10</t>
    <phoneticPr fontId="4" type="noConversion"/>
  </si>
  <si>
    <t>T11</t>
    <phoneticPr fontId="4" type="noConversion"/>
  </si>
  <si>
    <t>T12</t>
    <phoneticPr fontId="4" type="noConversion"/>
  </si>
  <si>
    <t>T13</t>
    <phoneticPr fontId="4" type="noConversion"/>
  </si>
  <si>
    <t>T14</t>
    <phoneticPr fontId="4" type="noConversion"/>
  </si>
  <si>
    <t>T15</t>
    <phoneticPr fontId="4" type="noConversion"/>
  </si>
  <si>
    <t>T16</t>
    <phoneticPr fontId="4" type="noConversion"/>
  </si>
  <si>
    <t>T17</t>
    <phoneticPr fontId="4" type="noConversion"/>
  </si>
  <si>
    <t>A30-2</t>
    <phoneticPr fontId="4" type="noConversion"/>
  </si>
  <si>
    <t>A30-1</t>
    <phoneticPr fontId="4" type="noConversion"/>
  </si>
  <si>
    <t>A23-2</t>
    <phoneticPr fontId="4" type="noConversion"/>
  </si>
  <si>
    <t>A23-1</t>
    <phoneticPr fontId="4" type="noConversion"/>
  </si>
  <si>
    <t>A03-1</t>
    <phoneticPr fontId="4" type="noConversion"/>
  </si>
  <si>
    <t>A03-2</t>
    <phoneticPr fontId="4" type="noConversion"/>
  </si>
  <si>
    <t>A05-1</t>
    <phoneticPr fontId="4" type="noConversion"/>
  </si>
  <si>
    <t>A05-2</t>
    <phoneticPr fontId="4" type="noConversion"/>
  </si>
  <si>
    <t>A22-1</t>
    <phoneticPr fontId="4" type="noConversion"/>
  </si>
  <si>
    <t>A22-2</t>
    <phoneticPr fontId="4" type="noConversion"/>
  </si>
  <si>
    <t>A37-1</t>
    <phoneticPr fontId="4" type="noConversion"/>
  </si>
  <si>
    <t>A37-2</t>
    <phoneticPr fontId="4" type="noConversion"/>
  </si>
  <si>
    <r>
      <rPr>
        <b/>
        <sz val="11"/>
        <color indexed="10"/>
        <rFont val="標楷體"/>
        <family val="4"/>
        <charset val="136"/>
      </rPr>
      <t>師大附中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  <charset val="136"/>
      </rPr>
      <t>資訊科學</t>
    </r>
    <r>
      <rPr>
        <b/>
        <sz val="11"/>
        <color indexed="10"/>
        <rFont val="Times New Roman"/>
        <family val="1"/>
      </rPr>
      <t>)</t>
    </r>
    <phoneticPr fontId="4" type="noConversion"/>
  </si>
  <si>
    <r>
      <rPr>
        <b/>
        <sz val="11"/>
        <color indexed="10"/>
        <rFont val="標楷體"/>
        <family val="4"/>
        <charset val="136"/>
      </rPr>
      <t>政大附中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  <charset val="136"/>
      </rPr>
      <t>英語國際</t>
    </r>
    <r>
      <rPr>
        <b/>
        <sz val="11"/>
        <color indexed="10"/>
        <rFont val="Times New Roman"/>
        <family val="1"/>
      </rPr>
      <t>)</t>
    </r>
    <phoneticPr fontId="4" type="noConversion"/>
  </si>
  <si>
    <r>
      <rPr>
        <b/>
        <sz val="11"/>
        <color indexed="10"/>
        <rFont val="標楷體"/>
        <family val="4"/>
        <charset val="136"/>
      </rPr>
      <t>師大附中科學班</t>
    </r>
    <phoneticPr fontId="4" type="noConversion"/>
  </si>
  <si>
    <t>技術型獨招</t>
    <phoneticPr fontId="4" type="noConversion"/>
  </si>
  <si>
    <r>
      <rPr>
        <sz val="11"/>
        <rFont val="標楷體"/>
        <family val="4"/>
        <charset val="136"/>
      </rPr>
      <t>北市建國高中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</si>
  <si>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北市第一女中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</si>
  <si>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北市成功高中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</si>
  <si>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北市中山女中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</si>
  <si>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北市景美女中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</si>
  <si>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國立基隆女中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</si>
  <si>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基市八斗高中原住民實驗班</t>
    </r>
    <phoneticPr fontId="4" type="noConversion"/>
  </si>
  <si>
    <r>
      <rPr>
        <sz val="11"/>
        <rFont val="標楷體"/>
        <family val="4"/>
        <charset val="136"/>
      </rPr>
      <t>私立金甌女中普通科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</si>
  <si>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私立金甌女中商業經營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</si>
  <si>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私立金甌女中應用英語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</si>
  <si>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私立金甌女中應用日語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</si>
  <si>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私立金甌女中多媒體設計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</si>
  <si>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私立金甌女中觀光事業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</si>
  <si>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私立靜修高中普通科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</si>
  <si>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私立靜修高中商業經營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</si>
  <si>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私立靜修高中應用英語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</si>
  <si>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私立靜修高中應用日語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</si>
  <si>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私立文德女中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</si>
  <si>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私立達人女中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</si>
  <si>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私立衛理女中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</si>
  <si>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私立金陵女中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</si>
  <si>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私立聖心女中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</si>
  <si>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私立醒吾高中時尚造型</t>
    </r>
    <phoneticPr fontId="4" type="noConversion"/>
  </si>
  <si>
    <r>
      <rPr>
        <sz val="11"/>
        <rFont val="標楷體"/>
        <family val="4"/>
        <charset val="136"/>
      </rPr>
      <t>私立徐匯高中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</si>
  <si>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私立崇光女中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</si>
  <si>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私立稻江護家應用英語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</si>
  <si>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私立稻江護家應用日語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</si>
  <si>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私立稻江護家家政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</si>
  <si>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私立稻江護家幼兒保育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</si>
  <si>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私立稻江護家流行服飾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</si>
  <si>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私立稻江護家時尚造型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</si>
  <si>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私立稻江護家餐飲管理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女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</si>
  <si>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私立開南高中綜合高中</t>
    </r>
  </si>
  <si>
    <r>
      <rPr>
        <sz val="11"/>
        <rFont val="標楷體"/>
        <family val="4"/>
        <charset val="136"/>
      </rPr>
      <t>私立開南高中機電</t>
    </r>
  </si>
  <si>
    <r>
      <rPr>
        <sz val="11"/>
        <rFont val="標楷體"/>
        <family val="4"/>
        <charset val="136"/>
      </rPr>
      <t>私立開南高中汽車</t>
    </r>
  </si>
  <si>
    <r>
      <rPr>
        <sz val="11"/>
        <rFont val="標楷體"/>
        <family val="4"/>
        <charset val="136"/>
      </rPr>
      <t>私立開南高中資訊</t>
    </r>
  </si>
  <si>
    <r>
      <rPr>
        <sz val="11"/>
        <rFont val="標楷體"/>
        <family val="4"/>
        <charset val="136"/>
      </rPr>
      <t>私立開南高中電機</t>
    </r>
  </si>
  <si>
    <r>
      <rPr>
        <sz val="11"/>
        <rFont val="標楷體"/>
        <family val="4"/>
        <charset val="136"/>
      </rPr>
      <t>私立開南高中廣告設計</t>
    </r>
  </si>
  <si>
    <r>
      <rPr>
        <sz val="11"/>
        <rFont val="標楷體"/>
        <family val="4"/>
        <charset val="136"/>
      </rPr>
      <t>私立開南高中照顧服務</t>
    </r>
  </si>
  <si>
    <r>
      <rPr>
        <sz val="11"/>
        <rFont val="標楷體"/>
        <family val="4"/>
        <charset val="136"/>
      </rPr>
      <t>私立開南高中餐飲管理</t>
    </r>
  </si>
  <si>
    <t>B13</t>
    <phoneticPr fontId="4" type="noConversion"/>
  </si>
  <si>
    <t>B01-1</t>
    <phoneticPr fontId="4" type="noConversion"/>
  </si>
  <si>
    <t>B01-2</t>
    <phoneticPr fontId="4" type="noConversion"/>
  </si>
  <si>
    <t>D18-01</t>
  </si>
  <si>
    <t>D18-02</t>
  </si>
  <si>
    <t>D18-03</t>
  </si>
  <si>
    <t>D18-04</t>
  </si>
  <si>
    <t>D18-05</t>
  </si>
  <si>
    <t>D18-06</t>
  </si>
  <si>
    <t>D18-07</t>
  </si>
  <si>
    <t>D18-08</t>
  </si>
  <si>
    <r>
      <rPr>
        <sz val="12"/>
        <rFont val="新細明體"/>
        <family val="1"/>
        <charset val="136"/>
      </rPr>
      <t>簡章序</t>
    </r>
    <phoneticPr fontId="4" type="noConversion"/>
  </si>
  <si>
    <r>
      <rPr>
        <sz val="12"/>
        <rFont val="新細明體"/>
        <family val="1"/>
        <charset val="136"/>
      </rPr>
      <t>序</t>
    </r>
    <phoneticPr fontId="4" type="noConversion"/>
  </si>
  <si>
    <r>
      <rPr>
        <b/>
        <sz val="12"/>
        <color indexed="48"/>
        <rFont val="標楷體"/>
        <family val="4"/>
        <charset val="136"/>
      </rPr>
      <t>不含實用技能學程、建教合作班、產學合作班、台德菁英班、綜合職能班、運動優良</t>
    </r>
    <r>
      <rPr>
        <b/>
        <sz val="12"/>
        <color indexed="48"/>
        <rFont val="Times New Roman"/>
        <family val="1"/>
      </rPr>
      <t>(</t>
    </r>
    <r>
      <rPr>
        <b/>
        <sz val="12"/>
        <color indexed="48"/>
        <rFont val="標楷體"/>
        <family val="4"/>
        <charset val="136"/>
      </rPr>
      <t>重點項目</t>
    </r>
    <r>
      <rPr>
        <b/>
        <sz val="12"/>
        <color indexed="48"/>
        <rFont val="Times New Roman"/>
        <family val="1"/>
      </rPr>
      <t>)</t>
    </r>
    <r>
      <rPr>
        <b/>
        <sz val="12"/>
        <color indexed="48"/>
        <rFont val="標楷體"/>
        <family val="4"/>
        <charset val="136"/>
      </rPr>
      <t xml:space="preserve">、軍校等
</t>
    </r>
    <r>
      <rPr>
        <b/>
        <sz val="12"/>
        <color rgb="FFFF0000"/>
        <rFont val="標楷體"/>
        <family val="4"/>
        <charset val="136"/>
      </rPr>
      <t>紅色</t>
    </r>
    <r>
      <rPr>
        <b/>
        <sz val="12"/>
        <color indexed="48"/>
        <rFont val="標楷體"/>
        <family val="4"/>
        <charset val="136"/>
      </rPr>
      <t>字表今年度的招生名額；</t>
    </r>
    <r>
      <rPr>
        <b/>
        <sz val="12"/>
        <rFont val="標楷體"/>
        <family val="4"/>
        <charset val="136"/>
      </rPr>
      <t>黑色</t>
    </r>
    <r>
      <rPr>
        <b/>
        <sz val="12"/>
        <color indexed="48"/>
        <rFont val="標楷體"/>
        <family val="4"/>
        <charset val="136"/>
      </rPr>
      <t>字表前一年的招生名額</t>
    </r>
    <r>
      <rPr>
        <b/>
        <sz val="12"/>
        <color indexed="48"/>
        <rFont val="Times New Roman"/>
        <family val="1"/>
      </rPr>
      <t>(</t>
    </r>
    <r>
      <rPr>
        <b/>
        <sz val="12"/>
        <color indexed="48"/>
        <rFont val="標楷體"/>
        <family val="4"/>
        <charset val="136"/>
      </rPr>
      <t>待主辦單位公布簡章後將隨時再作更新</t>
    </r>
    <r>
      <rPr>
        <b/>
        <sz val="12"/>
        <color indexed="48"/>
        <rFont val="Times New Roman"/>
        <family val="1"/>
      </rPr>
      <t>)</t>
    </r>
    <phoneticPr fontId="4" type="noConversion"/>
  </si>
  <si>
    <t>觀光旅遊事業管理科</t>
    <phoneticPr fontId="4" type="noConversion"/>
  </si>
  <si>
    <t>海空物流與行銷管理科</t>
    <phoneticPr fontId="4" type="noConversion"/>
  </si>
  <si>
    <t>電競數位遊戲與動畫設計科</t>
    <phoneticPr fontId="4" type="noConversion"/>
  </si>
  <si>
    <t>人工智慧暨醫療應用科</t>
    <phoneticPr fontId="4" type="noConversion"/>
  </si>
  <si>
    <r>
      <rPr>
        <sz val="12"/>
        <rFont val="細明體"/>
        <family val="3"/>
        <charset val="136"/>
      </rPr>
      <t>會計</t>
    </r>
    <r>
      <rPr>
        <sz val="12"/>
        <rFont val="新細明體"/>
        <family val="3"/>
        <charset val="136"/>
      </rPr>
      <t>與</t>
    </r>
    <r>
      <rPr>
        <sz val="12"/>
        <rFont val="細明體"/>
        <family val="3"/>
        <charset val="136"/>
      </rPr>
      <t>資</t>
    </r>
    <r>
      <rPr>
        <sz val="12"/>
        <rFont val="新細明體"/>
        <family val="3"/>
        <charset val="136"/>
      </rPr>
      <t>料科學</t>
    </r>
    <r>
      <rPr>
        <sz val="12"/>
        <rFont val="細明體"/>
        <family val="3"/>
        <charset val="136"/>
      </rPr>
      <t>科</t>
    </r>
    <phoneticPr fontId="4" type="noConversion"/>
  </si>
  <si>
    <t>01</t>
    <phoneticPr fontId="4" type="noConversion"/>
  </si>
  <si>
    <t>02</t>
    <phoneticPr fontId="4" type="noConversion"/>
  </si>
  <si>
    <t>03</t>
    <phoneticPr fontId="4" type="noConversion"/>
  </si>
  <si>
    <t>04</t>
    <phoneticPr fontId="4" type="noConversion"/>
  </si>
  <si>
    <t>05</t>
    <phoneticPr fontId="4" type="noConversion"/>
  </si>
  <si>
    <t>東方工商</t>
    <phoneticPr fontId="4" type="noConversion"/>
  </si>
  <si>
    <t>06</t>
    <phoneticPr fontId="4" type="noConversion"/>
  </si>
  <si>
    <t>07</t>
    <phoneticPr fontId="4" type="noConversion"/>
  </si>
  <si>
    <t>08</t>
    <phoneticPr fontId="4" type="noConversion"/>
  </si>
  <si>
    <t>09</t>
    <phoneticPr fontId="4" type="noConversion"/>
  </si>
  <si>
    <t>11</t>
    <phoneticPr fontId="4" type="noConversion"/>
  </si>
  <si>
    <t>12</t>
    <phoneticPr fontId="4" type="noConversion"/>
  </si>
  <si>
    <t>13</t>
    <phoneticPr fontId="4" type="noConversion"/>
  </si>
  <si>
    <t>芳和實驗高中</t>
    <phoneticPr fontId="4" type="noConversion"/>
  </si>
  <si>
    <r>
      <rPr>
        <sz val="12"/>
        <color rgb="FFFF0000"/>
        <rFont val="新細明體"/>
        <family val="1"/>
        <charset val="136"/>
      </rPr>
      <t>增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新細明體"/>
        <family val="1"/>
        <charset val="136"/>
      </rPr>
      <t>減</t>
    </r>
    <phoneticPr fontId="4" type="noConversion"/>
  </si>
  <si>
    <r>
      <rPr>
        <b/>
        <sz val="16"/>
        <color rgb="FFFF0000"/>
        <rFont val="新細明體"/>
        <family val="1"/>
        <charset val="136"/>
      </rPr>
      <t>優免錄取分</t>
    </r>
    <phoneticPr fontId="4" type="noConversion"/>
  </si>
  <si>
    <r>
      <rPr>
        <b/>
        <sz val="16"/>
        <color rgb="FFFF00FF"/>
        <rFont val="新細明體"/>
        <family val="1"/>
        <charset val="136"/>
      </rPr>
      <t>優免招生人數</t>
    </r>
    <phoneticPr fontId="4" type="noConversion"/>
  </si>
  <si>
    <t>優免未招生</t>
    <phoneticPr fontId="4" type="noConversion"/>
  </si>
  <si>
    <t>有
採計
會考</t>
    <phoneticPr fontId="4" type="noConversion"/>
  </si>
  <si>
    <t>●</t>
    <phoneticPr fontId="4" type="noConversion"/>
  </si>
  <si>
    <r>
      <t xml:space="preserve">109
</t>
    </r>
    <r>
      <rPr>
        <b/>
        <sz val="10"/>
        <rFont val="新細明體"/>
        <family val="1"/>
        <charset val="136"/>
      </rPr>
      <t>優免
錄取分</t>
    </r>
    <phoneticPr fontId="4" type="noConversion"/>
  </si>
  <si>
    <r>
      <t xml:space="preserve">108
</t>
    </r>
    <r>
      <rPr>
        <b/>
        <sz val="10"/>
        <color rgb="FFFF0000"/>
        <rFont val="新細明體"/>
        <family val="1"/>
        <charset val="136"/>
      </rPr>
      <t>優免
錄取分</t>
    </r>
    <phoneticPr fontId="4" type="noConversion"/>
  </si>
  <si>
    <r>
      <t xml:space="preserve">110
</t>
    </r>
    <r>
      <rPr>
        <b/>
        <sz val="10"/>
        <color rgb="FF006600"/>
        <rFont val="新細明體"/>
        <family val="1"/>
        <charset val="136"/>
      </rPr>
      <t>優免
錄取分</t>
    </r>
    <phoneticPr fontId="4" type="noConversion"/>
  </si>
  <si>
    <r>
      <t xml:space="preserve">110
</t>
    </r>
    <r>
      <rPr>
        <b/>
        <sz val="10"/>
        <color rgb="FF006600"/>
        <rFont val="標楷體"/>
        <family val="4"/>
        <charset val="136"/>
      </rPr>
      <t>免試
錄取分</t>
    </r>
    <phoneticPr fontId="4" type="noConversion"/>
  </si>
  <si>
    <r>
      <t xml:space="preserve">108
</t>
    </r>
    <r>
      <rPr>
        <b/>
        <sz val="10"/>
        <color rgb="FFFF0000"/>
        <rFont val="標楷體"/>
        <family val="4"/>
        <charset val="136"/>
      </rPr>
      <t>免試
錄取分</t>
    </r>
    <phoneticPr fontId="4" type="noConversion"/>
  </si>
  <si>
    <r>
      <t>109</t>
    </r>
    <r>
      <rPr>
        <b/>
        <sz val="12"/>
        <color rgb="FF3333FF"/>
        <rFont val="標楷體"/>
        <family val="4"/>
        <charset val="136"/>
      </rPr>
      <t>新增</t>
    </r>
    <phoneticPr fontId="4" type="noConversion"/>
  </si>
  <si>
    <r>
      <t>110</t>
    </r>
    <r>
      <rPr>
        <b/>
        <sz val="12"/>
        <color rgb="FF3333FF"/>
        <rFont val="標楷體"/>
        <family val="4"/>
        <charset val="136"/>
      </rPr>
      <t>新增</t>
    </r>
    <phoneticPr fontId="4" type="noConversion"/>
  </si>
  <si>
    <r>
      <rPr>
        <sz val="12"/>
        <rFont val="標楷體"/>
        <family val="4"/>
        <charset val="136"/>
      </rPr>
      <t>續招</t>
    </r>
    <phoneticPr fontId="4" type="noConversion"/>
  </si>
  <si>
    <r>
      <rPr>
        <b/>
        <sz val="12"/>
        <color rgb="FFFF0000"/>
        <rFont val="標楷體"/>
        <family val="4"/>
        <charset val="136"/>
      </rPr>
      <t>續招</t>
    </r>
    <phoneticPr fontId="4" type="noConversion"/>
  </si>
  <si>
    <r>
      <rPr>
        <b/>
        <sz val="16"/>
        <color indexed="48"/>
        <rFont val="標楷體"/>
        <family val="4"/>
        <charset val="136"/>
      </rPr>
      <t>北區五專</t>
    </r>
    <r>
      <rPr>
        <b/>
        <sz val="16"/>
        <color rgb="FF3366FF"/>
        <rFont val="新細明體"/>
        <family val="4"/>
        <charset val="136"/>
      </rPr>
      <t>聯合</t>
    </r>
    <r>
      <rPr>
        <b/>
        <sz val="16"/>
        <color indexed="48"/>
        <rFont val="標楷體"/>
        <family val="4"/>
        <charset val="136"/>
      </rPr>
      <t>免試入學</t>
    </r>
    <phoneticPr fontId="4" type="noConversion"/>
  </si>
  <si>
    <r>
      <t xml:space="preserve">110
</t>
    </r>
    <r>
      <rPr>
        <b/>
        <sz val="11"/>
        <color rgb="FF006600"/>
        <rFont val="標楷體"/>
        <family val="4"/>
        <charset val="136"/>
      </rPr>
      <t>免試續招人數</t>
    </r>
    <phoneticPr fontId="4" type="noConversion"/>
  </si>
  <si>
    <r>
      <t xml:space="preserve">110
</t>
    </r>
    <r>
      <rPr>
        <b/>
        <sz val="11"/>
        <color rgb="FF006600"/>
        <rFont val="標楷體"/>
        <family val="4"/>
        <charset val="136"/>
      </rPr>
      <t>專群
續招人數</t>
    </r>
    <phoneticPr fontId="4" type="noConversion"/>
  </si>
  <si>
    <r>
      <rPr>
        <b/>
        <sz val="12"/>
        <rFont val="Times New Roman"/>
        <family val="1"/>
      </rPr>
      <t>110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免試
錄取分</t>
    </r>
    <phoneticPr fontId="4" type="noConversion"/>
  </si>
  <si>
    <r>
      <t xml:space="preserve">110
</t>
    </r>
    <r>
      <rPr>
        <b/>
        <sz val="10"/>
        <color rgb="FF006600"/>
        <rFont val="標楷體"/>
        <family val="4"/>
        <charset val="136"/>
      </rPr>
      <t>續招
人數</t>
    </r>
    <phoneticPr fontId="4" type="noConversion"/>
  </si>
  <si>
    <r>
      <rPr>
        <b/>
        <sz val="12"/>
        <color rgb="FFFF0000"/>
        <rFont val="細明體"/>
        <family val="3"/>
        <charset val="136"/>
      </rPr>
      <t>國立台北商業大學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細明體"/>
        <family val="3"/>
        <charset val="136"/>
      </rPr>
      <t>台北校區</t>
    </r>
    <r>
      <rPr>
        <b/>
        <sz val="12"/>
        <color rgb="FFFF0000"/>
        <rFont val="Times New Roman"/>
        <family val="1"/>
      </rPr>
      <t>)</t>
    </r>
    <phoneticPr fontId="4" type="noConversion"/>
  </si>
  <si>
    <r>
      <t>111</t>
    </r>
    <r>
      <rPr>
        <b/>
        <sz val="10"/>
        <color indexed="48"/>
        <rFont val="標楷體"/>
        <family val="4"/>
        <charset val="136"/>
      </rPr>
      <t xml:space="preserve">學年度
</t>
    </r>
    <r>
      <rPr>
        <b/>
        <sz val="10"/>
        <color rgb="FF3366FF"/>
        <rFont val="標楷體"/>
        <family val="4"/>
        <charset val="136"/>
      </rPr>
      <t>總</t>
    </r>
    <r>
      <rPr>
        <b/>
        <sz val="10"/>
        <color indexed="48"/>
        <rFont val="標楷體"/>
        <family val="4"/>
        <charset val="136"/>
      </rPr>
      <t>招生人數</t>
    </r>
    <phoneticPr fontId="4" type="noConversion"/>
  </si>
  <si>
    <r>
      <t>111</t>
    </r>
    <r>
      <rPr>
        <sz val="11"/>
        <rFont val="標楷體"/>
        <family val="4"/>
        <charset val="136"/>
      </rPr>
      <t xml:space="preserve">學年度
</t>
    </r>
    <r>
      <rPr>
        <b/>
        <sz val="14"/>
        <color rgb="FFFF0000"/>
        <rFont val="新細明體"/>
        <family val="1"/>
        <charset val="136"/>
      </rPr>
      <t>免試入學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  <charset val="136"/>
      </rPr>
      <t>人數</t>
    </r>
    <phoneticPr fontId="4" type="noConversion"/>
  </si>
  <si>
    <r>
      <rPr>
        <sz val="8"/>
        <rFont val="新細明體"/>
        <family val="1"/>
        <charset val="136"/>
      </rPr>
      <t>以</t>
    </r>
    <r>
      <rPr>
        <sz val="8"/>
        <rFont val="微軟正黑體"/>
        <family val="1"/>
        <charset val="136"/>
      </rPr>
      <t>參加排名</t>
    </r>
    <r>
      <rPr>
        <sz val="8"/>
        <rFont val="Times New Roman"/>
        <family val="1"/>
      </rPr>
      <t>42918</t>
    </r>
    <r>
      <rPr>
        <sz val="8"/>
        <rFont val="新細明體"/>
        <family val="1"/>
        <charset val="136"/>
      </rPr>
      <t>人計算</t>
    </r>
    <phoneticPr fontId="4" type="noConversion"/>
  </si>
  <si>
    <r>
      <t xml:space="preserve">110
</t>
    </r>
    <r>
      <rPr>
        <b/>
        <sz val="10"/>
        <color rgb="FFFF0000"/>
        <rFont val="新細明體"/>
        <family val="1"/>
        <charset val="136"/>
      </rPr>
      <t>免試
入學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人數</t>
    </r>
    <phoneticPr fontId="4" type="noConversion"/>
  </si>
  <si>
    <r>
      <t xml:space="preserve">110
</t>
    </r>
    <r>
      <rPr>
        <b/>
        <sz val="10"/>
        <color rgb="FF3333FF"/>
        <rFont val="標楷體"/>
        <family val="4"/>
        <charset val="136"/>
      </rPr>
      <t>累計
人數</t>
    </r>
    <phoneticPr fontId="4" type="noConversion"/>
  </si>
  <si>
    <r>
      <t>110
111</t>
    </r>
    <r>
      <rPr>
        <b/>
        <sz val="10"/>
        <color rgb="FF3333FF"/>
        <rFont val="Times New Roman"/>
        <family val="1"/>
      </rPr>
      <t xml:space="preserve">
</t>
    </r>
    <r>
      <rPr>
        <b/>
        <sz val="10"/>
        <color rgb="FF3333FF"/>
        <rFont val="標楷體"/>
        <family val="4"/>
        <charset val="136"/>
      </rPr>
      <t>差額
累計</t>
    </r>
    <phoneticPr fontId="4" type="noConversion"/>
  </si>
  <si>
    <r>
      <t>110
111</t>
    </r>
    <r>
      <rPr>
        <b/>
        <sz val="10"/>
        <color rgb="FF3333FF"/>
        <rFont val="Times New Roman"/>
        <family val="1"/>
      </rPr>
      <t xml:space="preserve">
</t>
    </r>
    <r>
      <rPr>
        <b/>
        <sz val="10"/>
        <color rgb="FF3333FF"/>
        <rFont val="標楷體"/>
        <family val="4"/>
        <charset val="136"/>
      </rPr>
      <t>差額</t>
    </r>
    <phoneticPr fontId="4" type="noConversion"/>
  </si>
  <si>
    <r>
      <t>111</t>
    </r>
    <r>
      <rPr>
        <sz val="11"/>
        <rFont val="新細明體"/>
        <family val="1"/>
        <charset val="136"/>
      </rPr>
      <t>學年度</t>
    </r>
    <r>
      <rPr>
        <sz val="11"/>
        <rFont val="Times New Roman"/>
        <family val="1"/>
      </rPr>
      <t xml:space="preserve">
</t>
    </r>
    <r>
      <rPr>
        <b/>
        <sz val="14"/>
        <color rgb="FFFF0000"/>
        <rFont val="新細明體"/>
        <family val="1"/>
        <charset val="136"/>
      </rPr>
      <t>學科特招</t>
    </r>
    <r>
      <rPr>
        <sz val="11"/>
        <rFont val="Times New Roman"/>
        <family val="1"/>
      </rPr>
      <t xml:space="preserve">
</t>
    </r>
    <r>
      <rPr>
        <sz val="11"/>
        <rFont val="新細明體"/>
        <family val="1"/>
        <charset val="136"/>
      </rPr>
      <t>人數</t>
    </r>
    <phoneticPr fontId="4" type="noConversion"/>
  </si>
  <si>
    <r>
      <t>111</t>
    </r>
    <r>
      <rPr>
        <b/>
        <sz val="24"/>
        <rFont val="標楷體"/>
        <family val="4"/>
        <charset val="136"/>
      </rPr>
      <t>學年度基北區</t>
    </r>
    <r>
      <rPr>
        <b/>
        <sz val="24"/>
        <rFont val="Times New Roman"/>
        <family val="1"/>
      </rPr>
      <t xml:space="preserve"> </t>
    </r>
    <r>
      <rPr>
        <b/>
        <sz val="24"/>
        <color rgb="FF3333FF"/>
        <rFont val="標楷體"/>
        <family val="4"/>
        <charset val="136"/>
      </rPr>
      <t>高中職</t>
    </r>
    <r>
      <rPr>
        <b/>
        <sz val="24"/>
        <color rgb="FF3333FF"/>
        <rFont val="Times New Roman"/>
        <family val="1"/>
      </rPr>
      <t>(</t>
    </r>
    <r>
      <rPr>
        <b/>
        <sz val="24"/>
        <color rgb="FF3333FF"/>
        <rFont val="標楷體"/>
        <family val="4"/>
        <charset val="136"/>
      </rPr>
      <t>日間部</t>
    </r>
    <r>
      <rPr>
        <b/>
        <sz val="24"/>
        <color rgb="FF3333FF"/>
        <rFont val="Times New Roman"/>
        <family val="1"/>
      </rPr>
      <t xml:space="preserve">) </t>
    </r>
    <r>
      <rPr>
        <b/>
        <sz val="24"/>
        <color rgb="FFFF00FF"/>
        <rFont val="標楷體"/>
        <family val="4"/>
        <charset val="136"/>
      </rPr>
      <t>免試入學</t>
    </r>
    <r>
      <rPr>
        <b/>
        <sz val="24"/>
        <color rgb="FFFF00FF"/>
        <rFont val="Times New Roman"/>
        <family val="1"/>
      </rPr>
      <t>&amp;</t>
    </r>
    <r>
      <rPr>
        <b/>
        <sz val="24"/>
        <color rgb="FFFF00FF"/>
        <rFont val="標楷體"/>
        <family val="4"/>
        <charset val="136"/>
      </rPr>
      <t>特色招生</t>
    </r>
    <r>
      <rPr>
        <b/>
        <sz val="24"/>
        <color rgb="FFFF0000"/>
        <rFont val="Times New Roman"/>
        <family val="1"/>
      </rPr>
      <t xml:space="preserve"> </t>
    </r>
    <r>
      <rPr>
        <b/>
        <sz val="24"/>
        <rFont val="標楷體"/>
        <family val="4"/>
        <charset val="136"/>
      </rPr>
      <t>各校</t>
    </r>
    <r>
      <rPr>
        <b/>
        <sz val="24"/>
        <rFont val="Times New Roman"/>
        <family val="1"/>
      </rPr>
      <t>(</t>
    </r>
    <r>
      <rPr>
        <b/>
        <sz val="24"/>
        <rFont val="標楷體"/>
        <family val="4"/>
        <charset val="136"/>
      </rPr>
      <t>科</t>
    </r>
    <r>
      <rPr>
        <b/>
        <sz val="24"/>
        <rFont val="Times New Roman"/>
        <family val="1"/>
      </rPr>
      <t>)</t>
    </r>
    <r>
      <rPr>
        <b/>
        <sz val="24"/>
        <rFont val="標楷體"/>
        <family val="4"/>
        <charset val="136"/>
      </rPr>
      <t>招生人數</t>
    </r>
    <phoneticPr fontId="4" type="noConversion"/>
  </si>
  <si>
    <r>
      <rPr>
        <sz val="8"/>
        <rFont val="新細明體"/>
        <family val="1"/>
        <charset val="136"/>
      </rPr>
      <t>以</t>
    </r>
    <r>
      <rPr>
        <sz val="8"/>
        <rFont val="微軟正黑體"/>
        <family val="1"/>
        <charset val="136"/>
      </rPr>
      <t>參加排名</t>
    </r>
    <r>
      <rPr>
        <sz val="8"/>
        <rFont val="Times New Roman"/>
        <family val="1"/>
      </rPr>
      <t>42918</t>
    </r>
    <r>
      <rPr>
        <sz val="8"/>
        <rFont val="新細明體"/>
        <family val="1"/>
        <charset val="136"/>
      </rPr>
      <t>人</t>
    </r>
    <r>
      <rPr>
        <sz val="8"/>
        <rFont val="微軟正黑體"/>
        <family val="1"/>
        <charset val="136"/>
      </rPr>
      <t>的半數</t>
    </r>
    <r>
      <rPr>
        <sz val="8"/>
        <rFont val="新細明體"/>
        <family val="1"/>
        <charset val="136"/>
      </rPr>
      <t>計算</t>
    </r>
    <phoneticPr fontId="4" type="noConversion"/>
  </si>
  <si>
    <r>
      <t xml:space="preserve">110
</t>
    </r>
    <r>
      <rPr>
        <sz val="12"/>
        <rFont val="新細明體"/>
        <family val="1"/>
        <charset val="136"/>
      </rPr>
      <t>免試
錄取分</t>
    </r>
    <phoneticPr fontId="4" type="noConversion"/>
  </si>
  <si>
    <r>
      <t>111</t>
    </r>
    <r>
      <rPr>
        <b/>
        <sz val="24"/>
        <rFont val="標楷體"/>
        <family val="4"/>
        <charset val="136"/>
      </rPr>
      <t>學年度基北區</t>
    </r>
    <r>
      <rPr>
        <b/>
        <sz val="24"/>
        <rFont val="Times New Roman"/>
        <family val="1"/>
      </rPr>
      <t xml:space="preserve"> </t>
    </r>
    <r>
      <rPr>
        <b/>
        <sz val="24"/>
        <color rgb="FF3333FF"/>
        <rFont val="標楷體"/>
        <family val="4"/>
        <charset val="136"/>
      </rPr>
      <t>高中職</t>
    </r>
    <r>
      <rPr>
        <b/>
        <sz val="24"/>
        <color rgb="FF3333FF"/>
        <rFont val="Times New Roman"/>
        <family val="1"/>
      </rPr>
      <t>(</t>
    </r>
    <r>
      <rPr>
        <b/>
        <sz val="24"/>
        <color rgb="FF3333FF"/>
        <rFont val="標楷體"/>
        <family val="4"/>
        <charset val="136"/>
      </rPr>
      <t>日間部</t>
    </r>
    <r>
      <rPr>
        <b/>
        <sz val="24"/>
        <color rgb="FF3333FF"/>
        <rFont val="Times New Roman"/>
        <family val="1"/>
      </rPr>
      <t>)</t>
    </r>
    <r>
      <rPr>
        <b/>
        <sz val="24"/>
        <rFont val="標楷體"/>
        <family val="4"/>
        <charset val="136"/>
      </rPr>
      <t xml:space="preserve">
</t>
    </r>
    <r>
      <rPr>
        <b/>
        <sz val="24"/>
        <color rgb="FFFF00FF"/>
        <rFont val="標楷體"/>
        <family val="4"/>
        <charset val="136"/>
      </rPr>
      <t>優先免試</t>
    </r>
    <r>
      <rPr>
        <b/>
        <sz val="24"/>
        <rFont val="Times New Roman"/>
        <family val="1"/>
      </rPr>
      <t xml:space="preserve"> </t>
    </r>
    <r>
      <rPr>
        <b/>
        <sz val="24"/>
        <rFont val="標楷體"/>
        <family val="4"/>
        <charset val="136"/>
      </rPr>
      <t>各校</t>
    </r>
    <r>
      <rPr>
        <b/>
        <sz val="24"/>
        <rFont val="Times New Roman"/>
        <family val="1"/>
      </rPr>
      <t>(</t>
    </r>
    <r>
      <rPr>
        <b/>
        <sz val="24"/>
        <rFont val="標楷體"/>
        <family val="4"/>
        <charset val="136"/>
      </rPr>
      <t>科</t>
    </r>
    <r>
      <rPr>
        <b/>
        <sz val="24"/>
        <rFont val="Times New Roman"/>
        <family val="1"/>
      </rPr>
      <t>)</t>
    </r>
    <r>
      <rPr>
        <b/>
        <sz val="24"/>
        <rFont val="標楷體"/>
        <family val="4"/>
        <charset val="136"/>
      </rPr>
      <t>招生人數</t>
    </r>
    <phoneticPr fontId="4" type="noConversion"/>
  </si>
  <si>
    <r>
      <t>111</t>
    </r>
    <r>
      <rPr>
        <b/>
        <sz val="20"/>
        <rFont val="標楷體"/>
        <family val="4"/>
        <charset val="136"/>
      </rPr>
      <t>學年度</t>
    </r>
    <r>
      <rPr>
        <b/>
        <sz val="20"/>
        <rFont val="Times New Roman"/>
        <family val="1"/>
      </rPr>
      <t xml:space="preserve"> </t>
    </r>
    <r>
      <rPr>
        <b/>
        <sz val="20"/>
        <color rgb="FF3333FF"/>
        <rFont val="標楷體"/>
        <family val="4"/>
        <charset val="136"/>
      </rPr>
      <t>北區五專</t>
    </r>
    <r>
      <rPr>
        <b/>
        <sz val="20"/>
        <color rgb="FF3333FF"/>
        <rFont val="Times New Roman"/>
        <family val="1"/>
      </rPr>
      <t>(</t>
    </r>
    <r>
      <rPr>
        <b/>
        <sz val="20"/>
        <color rgb="FF3333FF"/>
        <rFont val="標楷體"/>
        <family val="4"/>
        <charset val="136"/>
      </rPr>
      <t>日間部</t>
    </r>
    <r>
      <rPr>
        <b/>
        <sz val="20"/>
        <color rgb="FF3333FF"/>
        <rFont val="Times New Roman"/>
        <family val="1"/>
      </rPr>
      <t>)</t>
    </r>
    <r>
      <rPr>
        <b/>
        <sz val="20"/>
        <rFont val="Times New Roman"/>
        <family val="1"/>
      </rPr>
      <t xml:space="preserve"> </t>
    </r>
    <r>
      <rPr>
        <b/>
        <sz val="20"/>
        <rFont val="標楷體"/>
        <family val="4"/>
        <charset val="136"/>
      </rPr>
      <t>各校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科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招生人數</t>
    </r>
    <phoneticPr fontId="4" type="noConversion"/>
  </si>
  <si>
    <r>
      <t>111</t>
    </r>
    <r>
      <rPr>
        <b/>
        <sz val="10"/>
        <color rgb="FFFF0000"/>
        <rFont val="新細明體"/>
        <family val="1"/>
        <charset val="136"/>
      </rPr>
      <t>學年度招生人數</t>
    </r>
    <phoneticPr fontId="4" type="noConversion"/>
  </si>
  <si>
    <r>
      <t xml:space="preserve">110
</t>
    </r>
    <r>
      <rPr>
        <sz val="10"/>
        <rFont val="新細明體"/>
        <family val="1"/>
        <charset val="136"/>
      </rPr>
      <t>招生人數</t>
    </r>
    <phoneticPr fontId="4" type="noConversion"/>
  </si>
  <si>
    <r>
      <t>111-110</t>
    </r>
    <r>
      <rPr>
        <sz val="10"/>
        <rFont val="新細明體"/>
        <family val="1"/>
        <charset val="136"/>
      </rPr>
      <t xml:space="preserve">
差額累計</t>
    </r>
    <phoneticPr fontId="4" type="noConversion"/>
  </si>
  <si>
    <r>
      <t xml:space="preserve">111
</t>
    </r>
    <r>
      <rPr>
        <b/>
        <sz val="10"/>
        <color rgb="FFFF0000"/>
        <rFont val="標楷體"/>
        <family val="4"/>
        <charset val="136"/>
      </rPr>
      <t>簡章
招生人數</t>
    </r>
    <phoneticPr fontId="4" type="noConversion"/>
  </si>
  <si>
    <r>
      <rPr>
        <b/>
        <sz val="10"/>
        <color rgb="FFFF0000"/>
        <rFont val="Times New Roman"/>
        <family val="1"/>
      </rPr>
      <t>111</t>
    </r>
    <r>
      <rPr>
        <b/>
        <sz val="10"/>
        <color rgb="FF3333FF"/>
        <rFont val="Times New Roman"/>
        <family val="1"/>
      </rPr>
      <t xml:space="preserve">
</t>
    </r>
    <r>
      <rPr>
        <b/>
        <sz val="10"/>
        <color rgb="FF3333FF"/>
        <rFont val="標楷體"/>
        <family val="4"/>
        <charset val="136"/>
      </rPr>
      <t xml:space="preserve">實際
</t>
    </r>
    <r>
      <rPr>
        <sz val="10"/>
        <rFont val="標楷體"/>
        <family val="4"/>
        <charset val="136"/>
      </rPr>
      <t>招生人數</t>
    </r>
    <phoneticPr fontId="4" type="noConversion"/>
  </si>
  <si>
    <r>
      <rPr>
        <b/>
        <sz val="9"/>
        <color rgb="FFFF0000"/>
        <rFont val="Times New Roman"/>
        <family val="1"/>
      </rPr>
      <t>111</t>
    </r>
    <r>
      <rPr>
        <b/>
        <sz val="9"/>
        <color rgb="FF006600"/>
        <rFont val="Times New Roman"/>
        <family val="1"/>
      </rPr>
      <t xml:space="preserve">
</t>
    </r>
    <r>
      <rPr>
        <b/>
        <sz val="9"/>
        <color rgb="FF3333FF"/>
        <rFont val="標楷體"/>
        <family val="4"/>
        <charset val="136"/>
      </rPr>
      <t>實際</t>
    </r>
    <r>
      <rPr>
        <b/>
        <sz val="9"/>
        <color rgb="FF006600"/>
        <rFont val="Times New Roman"/>
        <family val="1"/>
      </rPr>
      <t>/</t>
    </r>
    <r>
      <rPr>
        <b/>
        <sz val="9"/>
        <color rgb="FF006600"/>
        <rFont val="標楷體"/>
        <family val="4"/>
        <charset val="136"/>
      </rPr>
      <t xml:space="preserve">簡章
</t>
    </r>
    <r>
      <rPr>
        <sz val="9"/>
        <rFont val="標楷體"/>
        <family val="4"/>
        <charset val="136"/>
      </rPr>
      <t>增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減</t>
    </r>
    <phoneticPr fontId="4" type="noConversion"/>
  </si>
  <si>
    <r>
      <t xml:space="preserve">110
</t>
    </r>
    <r>
      <rPr>
        <b/>
        <sz val="10"/>
        <color rgb="FF006600"/>
        <rFont val="標楷體"/>
        <family val="4"/>
        <charset val="136"/>
      </rPr>
      <t>簡章
招生人數</t>
    </r>
    <phoneticPr fontId="4" type="noConversion"/>
  </si>
  <si>
    <r>
      <t xml:space="preserve">110
</t>
    </r>
    <r>
      <rPr>
        <b/>
        <sz val="10"/>
        <color rgb="FF3333FF"/>
        <rFont val="標楷體"/>
        <family val="4"/>
        <charset val="136"/>
      </rPr>
      <t>實際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招生人數</t>
    </r>
    <phoneticPr fontId="4" type="noConversion"/>
  </si>
  <si>
    <r>
      <rPr>
        <sz val="9"/>
        <rFont val="Times New Roman"/>
        <family val="1"/>
      </rPr>
      <t>110</t>
    </r>
    <r>
      <rPr>
        <b/>
        <sz val="9"/>
        <color rgb="FF006600"/>
        <rFont val="Times New Roman"/>
        <family val="1"/>
      </rPr>
      <t xml:space="preserve">
</t>
    </r>
    <r>
      <rPr>
        <b/>
        <sz val="9"/>
        <color rgb="FF3333FF"/>
        <rFont val="標楷體"/>
        <family val="4"/>
        <charset val="136"/>
      </rPr>
      <t>實際</t>
    </r>
    <r>
      <rPr>
        <b/>
        <sz val="9"/>
        <color rgb="FF006600"/>
        <rFont val="Times New Roman"/>
        <family val="1"/>
      </rPr>
      <t>/</t>
    </r>
    <r>
      <rPr>
        <b/>
        <sz val="9"/>
        <color rgb="FF006600"/>
        <rFont val="標楷體"/>
        <family val="4"/>
        <charset val="136"/>
      </rPr>
      <t xml:space="preserve">簡章
</t>
    </r>
    <r>
      <rPr>
        <sz val="9"/>
        <rFont val="標楷體"/>
        <family val="4"/>
        <charset val="136"/>
      </rPr>
      <t>增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減</t>
    </r>
    <phoneticPr fontId="4" type="noConversion"/>
  </si>
  <si>
    <t>Q</t>
    <phoneticPr fontId="4" type="noConversion"/>
  </si>
  <si>
    <t>G</t>
    <phoneticPr fontId="4" type="noConversion"/>
  </si>
  <si>
    <t>單獨招生</t>
    <phoneticPr fontId="4" type="noConversion"/>
  </si>
  <si>
    <r>
      <rPr>
        <sz val="11"/>
        <rFont val="標楷體"/>
        <family val="4"/>
        <charset val="136"/>
      </rPr>
      <t>私立大同高中資訊</t>
    </r>
    <phoneticPr fontId="4" type="noConversion"/>
  </si>
  <si>
    <t>私立強恕高中多媒體設計</t>
    <phoneticPr fontId="4" type="noConversion"/>
  </si>
  <si>
    <t>B16-1</t>
    <phoneticPr fontId="4" type="noConversion"/>
  </si>
  <si>
    <t>B16-2</t>
    <phoneticPr fontId="4" type="noConversion"/>
  </si>
  <si>
    <t>B16-4</t>
    <phoneticPr fontId="4" type="noConversion"/>
  </si>
  <si>
    <t>B16-3</t>
    <phoneticPr fontId="4" type="noConversion"/>
  </si>
  <si>
    <t>B16-5</t>
    <phoneticPr fontId="4" type="noConversion"/>
  </si>
  <si>
    <t>B16-6</t>
    <phoneticPr fontId="4" type="noConversion"/>
  </si>
  <si>
    <t>B17</t>
    <phoneticPr fontId="4" type="noConversion"/>
  </si>
  <si>
    <t>B20-1</t>
    <phoneticPr fontId="4" type="noConversion"/>
  </si>
  <si>
    <t>B20-2</t>
    <phoneticPr fontId="4" type="noConversion"/>
  </si>
  <si>
    <t>B20-3</t>
    <phoneticPr fontId="4" type="noConversion"/>
  </si>
  <si>
    <t>B20-4</t>
    <phoneticPr fontId="4" type="noConversion"/>
  </si>
  <si>
    <t>B20-5</t>
    <phoneticPr fontId="4" type="noConversion"/>
  </si>
  <si>
    <t>B21</t>
    <phoneticPr fontId="4" type="noConversion"/>
  </si>
  <si>
    <t>B22-1</t>
    <phoneticPr fontId="4" type="noConversion"/>
  </si>
  <si>
    <t>B22-2</t>
    <phoneticPr fontId="4" type="noConversion"/>
  </si>
  <si>
    <t>B22-3</t>
    <phoneticPr fontId="4" type="noConversion"/>
  </si>
  <si>
    <t>B22-4</t>
    <phoneticPr fontId="4" type="noConversion"/>
  </si>
  <si>
    <t>B22-5</t>
    <phoneticPr fontId="4" type="noConversion"/>
  </si>
  <si>
    <t>B22-6</t>
    <phoneticPr fontId="4" type="noConversion"/>
  </si>
  <si>
    <t>B22-7</t>
    <phoneticPr fontId="4" type="noConversion"/>
  </si>
  <si>
    <t>B22-8</t>
    <phoneticPr fontId="4" type="noConversion"/>
  </si>
  <si>
    <t>B23</t>
    <phoneticPr fontId="4" type="noConversion"/>
  </si>
  <si>
    <t>B24</t>
    <phoneticPr fontId="4" type="noConversion"/>
  </si>
  <si>
    <t>B28-1</t>
    <phoneticPr fontId="4" type="noConversion"/>
  </si>
  <si>
    <t>B28-2</t>
    <phoneticPr fontId="4" type="noConversion"/>
  </si>
  <si>
    <t>B29</t>
    <phoneticPr fontId="4" type="noConversion"/>
  </si>
  <si>
    <t>B31-1</t>
    <phoneticPr fontId="4" type="noConversion"/>
  </si>
  <si>
    <t>B31-2</t>
    <phoneticPr fontId="4" type="noConversion"/>
  </si>
  <si>
    <t>B32-3</t>
    <phoneticPr fontId="4" type="noConversion"/>
  </si>
  <si>
    <t>B32-4</t>
    <phoneticPr fontId="4" type="noConversion"/>
  </si>
  <si>
    <t>B32-5</t>
    <phoneticPr fontId="4" type="noConversion"/>
  </si>
  <si>
    <t>B33</t>
    <phoneticPr fontId="4" type="noConversion"/>
  </si>
  <si>
    <t>B34-5</t>
    <phoneticPr fontId="4" type="noConversion"/>
  </si>
  <si>
    <t>B34-6</t>
    <phoneticPr fontId="4" type="noConversion"/>
  </si>
  <si>
    <t>B38-1</t>
    <phoneticPr fontId="4" type="noConversion"/>
  </si>
  <si>
    <t>B38-2</t>
    <phoneticPr fontId="4" type="noConversion"/>
  </si>
  <si>
    <t>B38-3</t>
    <phoneticPr fontId="4" type="noConversion"/>
  </si>
  <si>
    <t>B38-4</t>
    <phoneticPr fontId="4" type="noConversion"/>
  </si>
  <si>
    <t>B39</t>
    <phoneticPr fontId="4" type="noConversion"/>
  </si>
  <si>
    <t>私立東方工商時尚造型</t>
    <phoneticPr fontId="4" type="noConversion"/>
  </si>
  <si>
    <t>私立東方工商餐飲管理</t>
    <phoneticPr fontId="4" type="noConversion"/>
  </si>
  <si>
    <r>
      <rPr>
        <sz val="11"/>
        <rFont val="標楷體"/>
        <family val="4"/>
        <charset val="136"/>
      </rPr>
      <t>私立樹人家商影劇</t>
    </r>
    <phoneticPr fontId="4" type="noConversion"/>
  </si>
  <si>
    <r>
      <rPr>
        <sz val="11"/>
        <rFont val="標楷體"/>
        <family val="4"/>
        <charset val="136"/>
      </rPr>
      <t>私立復興商工室內設計</t>
    </r>
    <phoneticPr fontId="4" type="noConversion"/>
  </si>
  <si>
    <t>D18-09</t>
    <phoneticPr fontId="4" type="noConversion"/>
  </si>
  <si>
    <t>D18-10</t>
    <phoneticPr fontId="4" type="noConversion"/>
  </si>
  <si>
    <t>D19-4</t>
    <phoneticPr fontId="4" type="noConversion"/>
  </si>
  <si>
    <t>D19-5</t>
    <phoneticPr fontId="4" type="noConversion"/>
  </si>
  <si>
    <r>
      <rPr>
        <sz val="11"/>
        <rFont val="標楷體"/>
        <family val="4"/>
        <charset val="136"/>
      </rPr>
      <t>新北瑞芳高工空間測繪</t>
    </r>
    <phoneticPr fontId="4" type="noConversion"/>
  </si>
  <si>
    <t>私立靜修高中普通科(女)</t>
    <phoneticPr fontId="4" type="noConversion"/>
  </si>
  <si>
    <t>另有進修部</t>
    <phoneticPr fontId="4" type="noConversion"/>
  </si>
  <si>
    <t>另有進修部和他區，可跨區報考</t>
    <phoneticPr fontId="4" type="noConversion"/>
  </si>
  <si>
    <t>基北區
高中職
日間部
總招生名額</t>
    <phoneticPr fontId="4" type="noConversion"/>
  </si>
  <si>
    <t>另有進修部和他區，可跨區報名</t>
    <phoneticPr fontId="4" type="noConversion"/>
  </si>
  <si>
    <r>
      <rPr>
        <b/>
        <sz val="11"/>
        <color rgb="FFFF0000"/>
        <rFont val="標楷體"/>
        <family val="4"/>
        <charset val="136"/>
      </rPr>
      <t>西松高中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標楷體"/>
        <family val="4"/>
        <charset val="136"/>
      </rPr>
      <t>國際文憑</t>
    </r>
    <r>
      <rPr>
        <b/>
        <sz val="11"/>
        <color rgb="FFFF0000"/>
        <rFont val="Times New Roman"/>
        <family val="1"/>
      </rPr>
      <t>)</t>
    </r>
    <phoneticPr fontId="4" type="noConversion"/>
  </si>
  <si>
    <r>
      <rPr>
        <b/>
        <sz val="11"/>
        <color rgb="FFFF0000"/>
        <rFont val="標楷體"/>
        <family val="4"/>
        <charset val="136"/>
      </rPr>
      <t>海大附中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標楷體"/>
        <family val="4"/>
        <charset val="136"/>
      </rPr>
      <t>海洋科技</t>
    </r>
    <r>
      <rPr>
        <b/>
        <sz val="11"/>
        <color rgb="FFFF0000"/>
        <rFont val="Times New Roman"/>
        <family val="1"/>
      </rPr>
      <t>)</t>
    </r>
    <phoneticPr fontId="4" type="noConversion"/>
  </si>
  <si>
    <t>免試入學日夜合計招生名額</t>
    <phoneticPr fontId="4" type="noConversion"/>
  </si>
  <si>
    <r>
      <rPr>
        <b/>
        <sz val="16"/>
        <rFont val="細明體"/>
        <family val="3"/>
        <charset val="136"/>
      </rPr>
      <t>免試</t>
    </r>
    <r>
      <rPr>
        <b/>
        <sz val="16"/>
        <rFont val="新細明體"/>
        <family val="3"/>
        <charset val="136"/>
      </rPr>
      <t>入學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  <charset val="136"/>
      </rPr>
      <t>全部</t>
    </r>
    <r>
      <rPr>
        <b/>
        <sz val="16"/>
        <rFont val="Times New Roman"/>
        <family val="1"/>
      </rPr>
      <t>)</t>
    </r>
    <phoneticPr fontId="4" type="noConversion"/>
  </si>
  <si>
    <r>
      <rPr>
        <b/>
        <sz val="16"/>
        <rFont val="細明體"/>
        <family val="3"/>
        <charset val="136"/>
      </rPr>
      <t>免試</t>
    </r>
    <r>
      <rPr>
        <b/>
        <sz val="16"/>
        <rFont val="新細明體"/>
        <family val="3"/>
        <charset val="136"/>
      </rPr>
      <t>入學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  <charset val="136"/>
      </rPr>
      <t>男生</t>
    </r>
    <r>
      <rPr>
        <b/>
        <sz val="16"/>
        <rFont val="Times New Roman"/>
        <family val="1"/>
      </rPr>
      <t>)</t>
    </r>
    <phoneticPr fontId="4" type="noConversion"/>
  </si>
  <si>
    <r>
      <rPr>
        <b/>
        <sz val="16"/>
        <rFont val="細明體"/>
        <family val="3"/>
        <charset val="136"/>
      </rPr>
      <t>免試</t>
    </r>
    <r>
      <rPr>
        <b/>
        <sz val="16"/>
        <rFont val="新細明體"/>
        <family val="3"/>
        <charset val="136"/>
      </rPr>
      <t>入學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  <charset val="136"/>
      </rPr>
      <t>女生</t>
    </r>
    <r>
      <rPr>
        <b/>
        <sz val="16"/>
        <rFont val="Times New Roman"/>
        <family val="1"/>
      </rPr>
      <t>)</t>
    </r>
    <phoneticPr fontId="4" type="noConversion"/>
  </si>
  <si>
    <r>
      <rPr>
        <b/>
        <sz val="16"/>
        <color indexed="48"/>
        <rFont val="細明體"/>
        <family val="3"/>
        <charset val="136"/>
      </rPr>
      <t>特</t>
    </r>
    <r>
      <rPr>
        <b/>
        <sz val="16"/>
        <color rgb="FF3366FF"/>
        <rFont val="新細明體"/>
        <family val="3"/>
        <charset val="136"/>
      </rPr>
      <t>色</t>
    </r>
    <r>
      <rPr>
        <b/>
        <sz val="16"/>
        <color indexed="48"/>
        <rFont val="細明體"/>
        <family val="3"/>
        <charset val="136"/>
      </rPr>
      <t>招</t>
    </r>
    <r>
      <rPr>
        <b/>
        <sz val="16"/>
        <color rgb="FF3366FF"/>
        <rFont val="新細明體"/>
        <family val="3"/>
        <charset val="136"/>
      </rPr>
      <t>生</t>
    </r>
    <phoneticPr fontId="4" type="noConversion"/>
  </si>
  <si>
    <r>
      <rPr>
        <sz val="12"/>
        <rFont val="新細明體"/>
        <family val="1"/>
        <charset val="136"/>
      </rPr>
      <t>今年增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班</t>
    </r>
    <phoneticPr fontId="4" type="noConversion"/>
  </si>
  <si>
    <r>
      <rPr>
        <sz val="12"/>
        <rFont val="新細明體"/>
        <family val="1"/>
        <charset val="136"/>
      </rPr>
      <t>今年減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班</t>
    </r>
    <phoneticPr fontId="4" type="noConversion"/>
  </si>
  <si>
    <r>
      <rPr>
        <sz val="12"/>
        <rFont val="新細明體"/>
        <family val="1"/>
        <charset val="136"/>
      </rPr>
      <t>敏實科技大學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原大華科大</t>
    </r>
    <r>
      <rPr>
        <sz val="12"/>
        <rFont val="Times New Roman"/>
        <family val="1"/>
      </rPr>
      <t>)</t>
    </r>
    <phoneticPr fontId="4" type="noConversion"/>
  </si>
  <si>
    <t>智慧科技長期照護科</t>
    <phoneticPr fontId="4" type="noConversion"/>
  </si>
  <si>
    <r>
      <t>111</t>
    </r>
    <r>
      <rPr>
        <b/>
        <sz val="12"/>
        <color rgb="FF3333FF"/>
        <rFont val="標楷體"/>
        <family val="4"/>
        <charset val="136"/>
      </rPr>
      <t>新增</t>
    </r>
    <phoneticPr fontId="4" type="noConversion"/>
  </si>
  <si>
    <r>
      <t>1.五專優先免試入學的招生餘額(含未足額錄取、錄取未報到、報到後又放棄)將流入五專聯合免試入學，所以實際招生名額比簡章招生名額多是正常的；五專聯合免試入學招生如有餘額得辦理續招
2.五專聯合免試入學是否辦理續招，是由學校自主決定再報教育部核備，這點與公立高中職續招不同(教育主管機關規定公立高中職需有缺額達一定人數時才能辦理續招，以免造成「板塊移動現象」)
3.既然辦理</t>
    </r>
    <r>
      <rPr>
        <b/>
        <sz val="12"/>
        <color rgb="FF3333FF"/>
        <rFont val="新細明體"/>
        <family val="1"/>
        <charset val="136"/>
      </rPr>
      <t>「續招」(未招滿)，就沒有所謂的最低錄取分</t>
    </r>
    <r>
      <rPr>
        <sz val="12"/>
        <rFont val="新細明體"/>
        <family val="1"/>
        <charset val="136"/>
      </rPr>
      <t>，也就是說有填就會上(免試不能訂門檻)</t>
    </r>
    <phoneticPr fontId="4" type="noConversion"/>
  </si>
  <si>
    <t>師大附中音樂班、美術班</t>
    <phoneticPr fontId="4" type="noConversion"/>
  </si>
  <si>
    <t>基隆高中音樂班、美術班</t>
    <phoneticPr fontId="4" type="noConversion"/>
  </si>
  <si>
    <t>北市士林高商體育班</t>
    <phoneticPr fontId="4" type="noConversion"/>
  </si>
  <si>
    <t>北市南港高工體育班</t>
    <phoneticPr fontId="4" type="noConversion"/>
  </si>
  <si>
    <t>北市內湖高工體育班</t>
    <phoneticPr fontId="4" type="noConversion"/>
  </si>
  <si>
    <t>北市松山家商體育班</t>
    <phoneticPr fontId="4" type="noConversion"/>
  </si>
  <si>
    <t>新北三重商工體育班</t>
    <phoneticPr fontId="4" type="noConversion"/>
  </si>
  <si>
    <t>新北新北高工體育班</t>
    <phoneticPr fontId="4" type="noConversion"/>
  </si>
  <si>
    <t>新北瑞芳高工體育班</t>
    <phoneticPr fontId="4" type="noConversion"/>
  </si>
  <si>
    <t>新北鶯歌高職體育班</t>
    <phoneticPr fontId="4" type="noConversion"/>
  </si>
  <si>
    <t>新北金山高中原住民藝能班</t>
    <phoneticPr fontId="4" type="noConversion"/>
  </si>
  <si>
    <t>新北樹林高中原住民藝能班</t>
    <phoneticPr fontId="4" type="noConversion"/>
  </si>
  <si>
    <t>基市八斗高中原住民實驗班</t>
    <phoneticPr fontId="4" type="noConversion"/>
  </si>
  <si>
    <t>私立莊敬工家體育班</t>
    <phoneticPr fontId="4" type="noConversion"/>
  </si>
  <si>
    <t>基市基隆商工體育班</t>
    <phoneticPr fontId="4" type="noConversion"/>
  </si>
  <si>
    <t>運動成績優良</t>
    <phoneticPr fontId="4" type="noConversion"/>
  </si>
  <si>
    <r>
      <t>1.五專優先免試入學全國一區，合計43校13,877個名額聯合辦理招生，其招生名額</t>
    </r>
    <r>
      <rPr>
        <b/>
        <sz val="12"/>
        <color rgb="FFFF0000"/>
        <rFont val="新細明體"/>
        <family val="1"/>
        <charset val="136"/>
      </rPr>
      <t>國立占 80 %以上、私立占 50 %以上</t>
    </r>
    <r>
      <rPr>
        <sz val="12"/>
        <rFont val="新細明體"/>
        <family val="1"/>
        <charset val="136"/>
      </rPr>
      <t>，為五專的主要入學管道，報名學生</t>
    </r>
    <r>
      <rPr>
        <b/>
        <sz val="12"/>
        <color rgb="FFFF0000"/>
        <rFont val="新細明體"/>
        <family val="1"/>
        <charset val="136"/>
      </rPr>
      <t xml:space="preserve">可跨校選填30個志願科別
</t>
    </r>
    <r>
      <rPr>
        <sz val="12"/>
        <rFont val="新細明體"/>
        <family val="1"/>
        <charset val="136"/>
      </rPr>
      <t>2.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3333FF"/>
        <rFont val="新細明體"/>
        <family val="1"/>
        <charset val="136"/>
      </rPr>
      <t>有採計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國中教育會考成績的校/科，其最高總積分為</t>
    </r>
    <r>
      <rPr>
        <b/>
        <sz val="12"/>
        <color rgb="FF3333FF"/>
        <rFont val="新細明體"/>
        <family val="1"/>
        <charset val="136"/>
      </rPr>
      <t xml:space="preserve"> 101</t>
    </r>
    <r>
      <rPr>
        <sz val="12"/>
        <rFont val="新細明體"/>
        <family val="1"/>
        <charset val="136"/>
      </rPr>
      <t xml:space="preserve"> 分；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3333FF"/>
        <rFont val="新細明體"/>
        <family val="1"/>
        <charset val="136"/>
      </rPr>
      <t>不採計</t>
    </r>
    <r>
      <rPr>
        <sz val="12"/>
        <rFont val="新細明體"/>
        <family val="1"/>
        <charset val="136"/>
      </rPr>
      <t xml:space="preserve"> 國中教育會考成績的校/科，其最高總積分為</t>
    </r>
    <r>
      <rPr>
        <b/>
        <sz val="12"/>
        <color rgb="FF3333FF"/>
        <rFont val="新細明體"/>
        <family val="1"/>
        <charset val="136"/>
      </rPr>
      <t xml:space="preserve"> 68</t>
    </r>
    <r>
      <rPr>
        <sz val="12"/>
        <rFont val="新細明體"/>
        <family val="1"/>
        <charset val="136"/>
      </rPr>
      <t xml:space="preserve"> 分</t>
    </r>
    <phoneticPr fontId="4" type="noConversion"/>
  </si>
  <si>
    <t>甄審甄試</t>
    <phoneticPr fontId="4" type="noConversion"/>
  </si>
  <si>
    <t>拔河</t>
    <phoneticPr fontId="4" type="noConversion"/>
  </si>
  <si>
    <t>滾球</t>
    <phoneticPr fontId="4" type="noConversion"/>
  </si>
  <si>
    <t>游泳</t>
    <phoneticPr fontId="4" type="noConversion"/>
  </si>
  <si>
    <t>跆拳</t>
    <phoneticPr fontId="4" type="noConversion"/>
  </si>
  <si>
    <t>林口高中</t>
    <phoneticPr fontId="4" type="noConversion"/>
  </si>
  <si>
    <t>桌球</t>
    <phoneticPr fontId="4" type="noConversion"/>
  </si>
  <si>
    <t>排球、跆拳、足球</t>
    <phoneticPr fontId="4" type="noConversion"/>
  </si>
  <si>
    <t>空手道、高爾夫、圍棋</t>
    <phoneticPr fontId="4" type="noConversion"/>
  </si>
  <si>
    <t>網球、運動舞蹈</t>
    <phoneticPr fontId="4" type="noConversion"/>
  </si>
  <si>
    <t>籃球、排球、游泳</t>
    <phoneticPr fontId="4" type="noConversion"/>
  </si>
  <si>
    <t>棒球</t>
    <phoneticPr fontId="4" type="noConversion"/>
  </si>
  <si>
    <t>足球、跆拳</t>
    <phoneticPr fontId="4" type="noConversion"/>
  </si>
  <si>
    <t>圍棋、田徑、射箭、有氧競技體操</t>
    <phoneticPr fontId="4" type="noConversion"/>
  </si>
  <si>
    <t>木球</t>
    <phoneticPr fontId="4" type="noConversion"/>
  </si>
  <si>
    <t>籃球</t>
    <phoneticPr fontId="4" type="noConversion"/>
  </si>
  <si>
    <t>籃球、擊劍</t>
    <phoneticPr fontId="4" type="noConversion"/>
  </si>
  <si>
    <t>田徑</t>
    <phoneticPr fontId="4" type="noConversion"/>
  </si>
  <si>
    <t>籃球、圍棋</t>
    <phoneticPr fontId="4" type="noConversion"/>
  </si>
  <si>
    <t>擊劍、游泳</t>
    <phoneticPr fontId="4" type="noConversion"/>
  </si>
  <si>
    <t>射擊、現代五項、擊劍、游泳</t>
    <phoneticPr fontId="4" type="noConversion"/>
  </si>
  <si>
    <t>壁球、帶棍球</t>
    <phoneticPr fontId="4" type="noConversion"/>
  </si>
  <si>
    <t>光復高中</t>
    <phoneticPr fontId="4" type="noConversion"/>
  </si>
  <si>
    <t>羽球、西式划船、輕艇、游泳</t>
    <phoneticPr fontId="4" type="noConversion"/>
  </si>
  <si>
    <t>柔道、網球、跆拳、划船、角力、武術、射箭</t>
    <phoneticPr fontId="4" type="noConversion"/>
  </si>
  <si>
    <t>田徑、網球、擊劍、跆拳、競技體操、划船</t>
    <phoneticPr fontId="4" type="noConversion"/>
  </si>
  <si>
    <t>田徑、跆拳、壘球、游泳、木球</t>
    <phoneticPr fontId="4" type="noConversion"/>
  </si>
  <si>
    <t>柔道、角力、橄欖球、足球</t>
    <phoneticPr fontId="4" type="noConversion"/>
  </si>
  <si>
    <t>壘球、棒球、跆拳、射箭</t>
    <phoneticPr fontId="4" type="noConversion"/>
  </si>
  <si>
    <t>跆拳、桌球、籃球、射箭</t>
    <phoneticPr fontId="4" type="noConversion"/>
  </si>
  <si>
    <t>莊敬工家</t>
    <phoneticPr fontId="4" type="noConversion"/>
  </si>
  <si>
    <t>籃球、撞球、手球</t>
    <phoneticPr fontId="4" type="noConversion"/>
  </si>
  <si>
    <t>足球、田徑、網球、滑輪溜冰、羽球</t>
    <phoneticPr fontId="4" type="noConversion"/>
  </si>
  <si>
    <t>棒球、高爾夫、保齡球、籃球</t>
    <phoneticPr fontId="4" type="noConversion"/>
  </si>
  <si>
    <t>田徑、跆拳、手球、網球</t>
    <phoneticPr fontId="4" type="noConversion"/>
  </si>
  <si>
    <t>田徑、射箭</t>
    <phoneticPr fontId="4" type="noConversion"/>
  </si>
  <si>
    <t>田徑、羽球、柔道、體操、花式溜冰</t>
    <phoneticPr fontId="4" type="noConversion"/>
  </si>
  <si>
    <t>划船、拳擊、輕艇、跆拳、擊劍、桌球</t>
    <phoneticPr fontId="4" type="noConversion"/>
  </si>
  <si>
    <t>棒球、網球、高爾夫球</t>
    <phoneticPr fontId="4" type="noConversion"/>
  </si>
  <si>
    <t>田徑、網球、棒球、舉重</t>
    <phoneticPr fontId="4" type="noConversion"/>
  </si>
  <si>
    <t>田徑、足球、武術、擊劍</t>
    <phoneticPr fontId="4" type="noConversion"/>
  </si>
  <si>
    <t>鐵人三項、游泳</t>
    <phoneticPr fontId="4" type="noConversion"/>
  </si>
  <si>
    <t>花式溜冰</t>
    <phoneticPr fontId="4" type="noConversion"/>
  </si>
  <si>
    <r>
      <rPr>
        <sz val="12"/>
        <color rgb="FF006600"/>
        <rFont val="標楷體"/>
        <family val="4"/>
        <charset val="136"/>
      </rPr>
      <t>續招</t>
    </r>
    <phoneticPr fontId="4" type="noConversion"/>
  </si>
  <si>
    <r>
      <t xml:space="preserve">111-110
</t>
    </r>
    <r>
      <rPr>
        <b/>
        <sz val="10"/>
        <rFont val="標楷體"/>
        <family val="4"/>
        <charset val="136"/>
      </rPr>
      <t>簡章人數
增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  <charset val="136"/>
      </rPr>
      <t>減</t>
    </r>
    <phoneticPr fontId="4" type="noConversion"/>
  </si>
  <si>
    <r>
      <t>111-110</t>
    </r>
    <r>
      <rPr>
        <b/>
        <sz val="10"/>
        <rFont val="新細明體"/>
        <family val="1"/>
        <charset val="136"/>
      </rPr>
      <t xml:space="preserve">
差額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</si>
</sst>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_ "/>
  </numFmts>
  <fonts count="15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2"/>
      <color indexed="48"/>
      <name val="標楷體"/>
      <family val="4"/>
      <charset val="136"/>
    </font>
    <font>
      <b/>
      <sz val="12"/>
      <color indexed="48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color indexed="10"/>
      <name val="標楷體"/>
      <family val="4"/>
      <charset val="136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新細明體"/>
      <family val="1"/>
      <charset val="136"/>
    </font>
    <font>
      <sz val="14"/>
      <color indexed="10"/>
      <name val="Times New Roman"/>
      <family val="1"/>
    </font>
    <font>
      <sz val="20"/>
      <name val="Times New Roman"/>
      <family val="1"/>
    </font>
    <font>
      <sz val="20"/>
      <name val="新細明體"/>
      <family val="1"/>
      <charset val="136"/>
    </font>
    <font>
      <b/>
      <sz val="20"/>
      <color indexed="10"/>
      <name val="Times New Roman"/>
      <family val="1"/>
    </font>
    <font>
      <b/>
      <sz val="12"/>
      <color indexed="48"/>
      <name val="細明體"/>
      <family val="3"/>
      <charset val="136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新細明體"/>
      <family val="1"/>
      <charset val="136"/>
    </font>
    <font>
      <b/>
      <sz val="10"/>
      <color indexed="48"/>
      <name val="Times New Roman"/>
      <family val="1"/>
    </font>
    <font>
      <b/>
      <sz val="10"/>
      <color indexed="48"/>
      <name val="標楷體"/>
      <family val="4"/>
      <charset val="136"/>
    </font>
    <font>
      <sz val="11"/>
      <color indexed="53"/>
      <name val="新細明體"/>
      <family val="1"/>
      <charset val="136"/>
    </font>
    <font>
      <sz val="12"/>
      <color indexed="10"/>
      <name val="Times New Roman"/>
      <family val="1"/>
    </font>
    <font>
      <sz val="11"/>
      <color indexed="52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1"/>
      <color rgb="FF3333FF"/>
      <name val="標楷體"/>
      <family val="4"/>
      <charset val="136"/>
    </font>
    <font>
      <sz val="14"/>
      <color rgb="FF3333FF"/>
      <name val="Times New Roman"/>
      <family val="1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b/>
      <sz val="16"/>
      <color rgb="FFFF0000"/>
      <name val="Times New Roman"/>
      <family val="1"/>
    </font>
    <font>
      <b/>
      <sz val="12"/>
      <color rgb="FF3333FF"/>
      <name val="Times New Roman"/>
      <family val="1"/>
    </font>
    <font>
      <b/>
      <sz val="12"/>
      <color rgb="FF6600CC"/>
      <name val="新細明體"/>
      <family val="1"/>
      <charset val="136"/>
    </font>
    <font>
      <sz val="11"/>
      <color rgb="FFFF0000"/>
      <name val="Times New Roman"/>
      <family val="1"/>
    </font>
    <font>
      <sz val="20"/>
      <name val="細明體"/>
      <family val="3"/>
      <charset val="136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細明體"/>
      <family val="3"/>
      <charset val="136"/>
    </font>
    <font>
      <b/>
      <sz val="20"/>
      <name val="Times New Roman"/>
      <family val="1"/>
    </font>
    <font>
      <b/>
      <sz val="20"/>
      <color rgb="FF3333FF"/>
      <name val="Times New Roman"/>
      <family val="1"/>
    </font>
    <font>
      <b/>
      <sz val="12"/>
      <color indexed="10"/>
      <name val="標楷體"/>
      <family val="4"/>
      <charset val="136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rgb="FF3333FF"/>
      <name val="標楷體"/>
      <family val="4"/>
      <charset val="136"/>
    </font>
    <font>
      <b/>
      <sz val="10"/>
      <color rgb="FF3333FF"/>
      <name val="標楷體"/>
      <family val="4"/>
      <charset val="136"/>
    </font>
    <font>
      <b/>
      <sz val="10"/>
      <color rgb="FF3333FF"/>
      <name val="Times New Roman"/>
      <family val="1"/>
    </font>
    <font>
      <b/>
      <sz val="10"/>
      <name val="Times New Roman"/>
      <family val="1"/>
    </font>
    <font>
      <b/>
      <sz val="16"/>
      <color rgb="FFFF00FF"/>
      <name val="細明體"/>
      <family val="3"/>
      <charset val="136"/>
    </font>
    <font>
      <b/>
      <sz val="11"/>
      <color rgb="FF006600"/>
      <name val="Times New Roman"/>
      <family val="1"/>
    </font>
    <font>
      <b/>
      <sz val="9"/>
      <color rgb="FF006600"/>
      <name val="Times New Roman"/>
      <family val="1"/>
    </font>
    <font>
      <b/>
      <sz val="11"/>
      <color rgb="FF006600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Times New Roman"/>
      <family val="1"/>
    </font>
    <font>
      <b/>
      <sz val="11"/>
      <color rgb="FF3333FF"/>
      <name val="Times New Roman"/>
      <family val="1"/>
    </font>
    <font>
      <b/>
      <sz val="15"/>
      <color rgb="FF3333FF"/>
      <name val="標楷體"/>
      <family val="4"/>
      <charset val="136"/>
    </font>
    <font>
      <b/>
      <sz val="12"/>
      <color rgb="FF006600"/>
      <name val="Times New Roman"/>
      <family val="1"/>
    </font>
    <font>
      <b/>
      <sz val="16"/>
      <color indexed="48"/>
      <name val="Times New Roman"/>
      <family val="1"/>
    </font>
    <font>
      <b/>
      <sz val="18"/>
      <color rgb="FF3333FF"/>
      <name val="標楷體"/>
      <family val="4"/>
      <charset val="136"/>
    </font>
    <font>
      <b/>
      <sz val="24"/>
      <name val="Times New Roman"/>
      <family val="1"/>
    </font>
    <font>
      <b/>
      <sz val="24"/>
      <name val="標楷體"/>
      <family val="4"/>
      <charset val="136"/>
    </font>
    <font>
      <b/>
      <sz val="24"/>
      <color rgb="FF3333FF"/>
      <name val="標楷體"/>
      <family val="4"/>
      <charset val="136"/>
    </font>
    <font>
      <b/>
      <sz val="24"/>
      <color rgb="FF3333FF"/>
      <name val="Times New Roman"/>
      <family val="1"/>
    </font>
    <font>
      <b/>
      <sz val="10"/>
      <color rgb="FF006600"/>
      <name val="Times New Roman"/>
      <family val="1"/>
    </font>
    <font>
      <b/>
      <sz val="10"/>
      <color rgb="FF006600"/>
      <name val="標楷體"/>
      <family val="4"/>
      <charset val="136"/>
    </font>
    <font>
      <b/>
      <sz val="12"/>
      <color rgb="FF3333FF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rgb="FF3333FF"/>
      <name val="新細明體"/>
      <family val="1"/>
      <charset val="136"/>
    </font>
    <font>
      <b/>
      <sz val="16"/>
      <color rgb="FF3333FF"/>
      <name val="Times New Roman"/>
      <family val="1"/>
    </font>
    <font>
      <sz val="11"/>
      <name val="細明體"/>
      <family val="3"/>
      <charset val="136"/>
    </font>
    <font>
      <b/>
      <sz val="24"/>
      <color rgb="FFFF0000"/>
      <name val="Times New Roman"/>
      <family val="1"/>
    </font>
    <font>
      <b/>
      <sz val="24"/>
      <color rgb="FFFF00FF"/>
      <name val="標楷體"/>
      <family val="4"/>
      <charset val="136"/>
    </font>
    <font>
      <b/>
      <sz val="24"/>
      <color rgb="FFFF00FF"/>
      <name val="Times New Roman"/>
      <family val="1"/>
    </font>
    <font>
      <b/>
      <sz val="10"/>
      <name val="新細明體"/>
      <family val="1"/>
      <charset val="136"/>
    </font>
    <font>
      <b/>
      <sz val="16"/>
      <color indexed="48"/>
      <name val="標楷體"/>
      <family val="4"/>
      <charset val="136"/>
    </font>
    <font>
      <b/>
      <sz val="10"/>
      <name val="標楷體"/>
      <family val="4"/>
      <charset val="136"/>
    </font>
    <font>
      <b/>
      <sz val="16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4"/>
      <color rgb="FFFF0000"/>
      <name val="細明體"/>
      <family val="3"/>
      <charset val="136"/>
    </font>
    <font>
      <sz val="10"/>
      <name val="新細明體"/>
      <family val="1"/>
      <charset val="136"/>
    </font>
    <font>
      <sz val="17"/>
      <name val="新細明體"/>
      <family val="1"/>
      <charset val="136"/>
    </font>
    <font>
      <b/>
      <sz val="17"/>
      <color rgb="FF3333FF"/>
      <name val="新細明體"/>
      <family val="1"/>
      <charset val="136"/>
    </font>
    <font>
      <sz val="12"/>
      <name val="Times New Roman"/>
      <family val="1"/>
      <charset val="136"/>
    </font>
    <font>
      <b/>
      <sz val="10"/>
      <color rgb="FFFF0000"/>
      <name val="標楷體"/>
      <family val="4"/>
      <charset val="136"/>
    </font>
    <font>
      <b/>
      <sz val="10"/>
      <color rgb="FF3366FF"/>
      <name val="標楷體"/>
      <family val="4"/>
      <charset val="136"/>
    </font>
    <font>
      <b/>
      <sz val="20"/>
      <color indexed="48"/>
      <name val="Times New Roman"/>
      <family val="1"/>
    </font>
    <font>
      <b/>
      <sz val="20"/>
      <color rgb="FF006600"/>
      <name val="Times New Roman"/>
      <family val="1"/>
    </font>
    <font>
      <b/>
      <sz val="20"/>
      <color indexed="20"/>
      <name val="Times New Roman"/>
      <family val="1"/>
    </font>
    <font>
      <b/>
      <sz val="20"/>
      <color rgb="FFFF0000"/>
      <name val="Times New Roman"/>
      <family val="1"/>
    </font>
    <font>
      <sz val="8"/>
      <name val="微軟正黑體"/>
      <family val="1"/>
      <charset val="136"/>
    </font>
    <font>
      <b/>
      <sz val="16"/>
      <name val="細明體"/>
      <family val="3"/>
      <charset val="136"/>
    </font>
    <font>
      <sz val="10"/>
      <color rgb="FFFF0000"/>
      <name val="Times New Roman"/>
      <family val="1"/>
    </font>
    <font>
      <b/>
      <sz val="20"/>
      <color rgb="FF3366FF"/>
      <name val="Times New Roman"/>
      <family val="1"/>
    </font>
    <font>
      <sz val="17"/>
      <name val="Times New Roman"/>
      <family val="1"/>
    </font>
    <font>
      <b/>
      <sz val="17"/>
      <color rgb="FF3333FF"/>
      <name val="Times New Roman"/>
      <family val="1"/>
    </font>
    <font>
      <b/>
      <sz val="16"/>
      <name val="Times New Roman"/>
      <family val="1"/>
    </font>
    <font>
      <sz val="11"/>
      <color indexed="53"/>
      <name val="Times New Roman"/>
      <family val="1"/>
    </font>
    <font>
      <b/>
      <sz val="15"/>
      <color rgb="FF3333FF"/>
      <name val="Times New Roman"/>
      <family val="1"/>
    </font>
    <font>
      <b/>
      <sz val="16"/>
      <color indexed="10"/>
      <name val="標楷體"/>
      <family val="4"/>
      <charset val="136"/>
    </font>
    <font>
      <sz val="8"/>
      <name val="Times New Roman"/>
      <family val="1"/>
      <charset val="136"/>
    </font>
    <font>
      <b/>
      <sz val="12"/>
      <color indexed="48"/>
      <name val="Times New Roman"/>
      <family val="4"/>
      <charset val="136"/>
    </font>
    <font>
      <sz val="10"/>
      <color rgb="FFFF0000"/>
      <name val="新細明體"/>
      <family val="1"/>
      <charset val="136"/>
    </font>
    <font>
      <sz val="14"/>
      <color rgb="FF006600"/>
      <name val="Times New Roman"/>
      <family val="1"/>
    </font>
    <font>
      <b/>
      <sz val="14"/>
      <name val="細明體"/>
      <family val="3"/>
      <charset val="136"/>
    </font>
    <font>
      <sz val="12"/>
      <name val="Times New Roman"/>
      <family val="3"/>
      <charset val="136"/>
    </font>
    <font>
      <sz val="12"/>
      <name val="新細明體"/>
      <family val="3"/>
      <charset val="136"/>
    </font>
    <font>
      <b/>
      <sz val="12"/>
      <color rgb="FFFF0000"/>
      <name val="標楷體"/>
      <family val="4"/>
      <charset val="136"/>
    </font>
    <font>
      <sz val="10"/>
      <color rgb="FF006600"/>
      <name val="新細明體"/>
      <family val="1"/>
      <charset val="136"/>
    </font>
    <font>
      <sz val="12"/>
      <color rgb="FF006600"/>
      <name val="Times New Roman"/>
      <family val="1"/>
    </font>
    <font>
      <sz val="10"/>
      <color rgb="FF3333FF"/>
      <name val="新細明體"/>
      <family val="1"/>
      <charset val="136"/>
    </font>
    <font>
      <sz val="12"/>
      <color rgb="FF3333FF"/>
      <name val="Times New Roman"/>
      <family val="1"/>
    </font>
    <font>
      <b/>
      <sz val="16"/>
      <color rgb="FF006600"/>
      <name val="Times New Roman"/>
      <family val="1"/>
    </font>
    <font>
      <b/>
      <sz val="16"/>
      <color rgb="FFFF00FF"/>
      <name val="Times New Roman"/>
      <family val="1"/>
    </font>
    <font>
      <sz val="12"/>
      <color rgb="FFFF0000"/>
      <name val="新細明體"/>
      <family val="1"/>
      <charset val="136"/>
    </font>
    <font>
      <b/>
      <sz val="16"/>
      <color rgb="FFFF00FF"/>
      <name val="新細明體"/>
      <family val="1"/>
      <charset val="136"/>
    </font>
    <font>
      <sz val="16"/>
      <name val="細明體"/>
      <family val="3"/>
      <charset val="136"/>
    </font>
    <font>
      <b/>
      <sz val="12"/>
      <name val="新細明體"/>
      <family val="1"/>
      <charset val="136"/>
    </font>
    <font>
      <b/>
      <sz val="10"/>
      <color rgb="FF006600"/>
      <name val="新細明體"/>
      <family val="1"/>
      <charset val="136"/>
    </font>
    <font>
      <b/>
      <sz val="12"/>
      <color rgb="FF3333FF"/>
      <name val="標楷體"/>
      <family val="4"/>
      <charset val="136"/>
    </font>
    <font>
      <b/>
      <sz val="9"/>
      <color rgb="FFFF0000"/>
      <name val="Times New Roman"/>
      <family val="1"/>
    </font>
    <font>
      <b/>
      <sz val="9"/>
      <color rgb="FF3333FF"/>
      <name val="標楷體"/>
      <family val="4"/>
      <charset val="136"/>
    </font>
    <font>
      <b/>
      <sz val="9"/>
      <color rgb="FF006600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3366FF"/>
      <name val="新細明體"/>
      <family val="4"/>
      <charset val="136"/>
    </font>
    <font>
      <b/>
      <sz val="16"/>
      <color indexed="48"/>
      <name val="Times New Roman"/>
      <family val="4"/>
      <charset val="136"/>
    </font>
    <font>
      <sz val="11"/>
      <color rgb="FF006600"/>
      <name val="Times New Roman"/>
      <family val="1"/>
    </font>
    <font>
      <b/>
      <sz val="11"/>
      <color rgb="FFFF00FF"/>
      <name val="Times New Roman"/>
      <family val="1"/>
    </font>
    <font>
      <b/>
      <sz val="12"/>
      <color rgb="FFFF00FF"/>
      <name val="Times New Roman"/>
      <family val="1"/>
    </font>
    <font>
      <b/>
      <sz val="11"/>
      <color rgb="FFFF0000"/>
      <name val="標楷體"/>
      <family val="4"/>
      <charset val="136"/>
    </font>
    <font>
      <b/>
      <sz val="16"/>
      <color indexed="48"/>
      <name val="細明體"/>
      <family val="3"/>
      <charset val="136"/>
    </font>
    <font>
      <b/>
      <sz val="16"/>
      <name val="新細明體"/>
      <family val="3"/>
      <charset val="136"/>
    </font>
    <font>
      <b/>
      <sz val="16"/>
      <name val="Times New Roman"/>
      <family val="3"/>
      <charset val="136"/>
    </font>
    <font>
      <b/>
      <sz val="16"/>
      <color rgb="FF3366FF"/>
      <name val="新細明體"/>
      <family val="3"/>
      <charset val="136"/>
    </font>
    <font>
      <b/>
      <sz val="16"/>
      <color indexed="48"/>
      <name val="Times New Roman"/>
      <family val="3"/>
      <charset val="136"/>
    </font>
    <font>
      <b/>
      <sz val="14"/>
      <color rgb="FFFF0000"/>
      <name val="Times New Roman"/>
      <family val="1"/>
    </font>
    <font>
      <sz val="12"/>
      <color rgb="FF006600"/>
      <name val="標楷體"/>
      <family val="4"/>
      <charset val="136"/>
    </font>
    <font>
      <b/>
      <sz val="12"/>
      <color rgb="FF006600"/>
      <name val="新細明體"/>
      <family val="1"/>
      <charset val="136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10" fillId="7" borderId="1" xfId="0" applyFont="1" applyFill="1" applyBorder="1">
      <alignment vertical="center"/>
    </xf>
    <xf numFmtId="0" fontId="7" fillId="1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23" fillId="12" borderId="1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right" vertical="center" indent="2"/>
    </xf>
    <xf numFmtId="0" fontId="9" fillId="12" borderId="1" xfId="0" applyFont="1" applyFill="1" applyBorder="1" applyAlignment="1">
      <alignment horizontal="right" vertical="center" indent="2"/>
    </xf>
    <xf numFmtId="0" fontId="4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43" fillId="14" borderId="1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left" vertical="center" shrinkToFit="1"/>
    </xf>
    <xf numFmtId="0" fontId="45" fillId="12" borderId="1" xfId="0" applyFont="1" applyFill="1" applyBorder="1" applyAlignment="1">
      <alignment horizontal="left" vertical="center" shrinkToFit="1"/>
    </xf>
    <xf numFmtId="0" fontId="43" fillId="12" borderId="1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indent="1"/>
    </xf>
    <xf numFmtId="0" fontId="30" fillId="12" borderId="1" xfId="0" applyFont="1" applyFill="1" applyBorder="1" applyAlignment="1">
      <alignment horizontal="right" vertical="center" indent="2"/>
    </xf>
    <xf numFmtId="0" fontId="48" fillId="13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8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3" fillId="12" borderId="1" xfId="0" applyFont="1" applyFill="1" applyBorder="1" applyAlignment="1">
      <alignment horizontal="right" vertical="center" indent="2"/>
    </xf>
    <xf numFmtId="0" fontId="53" fillId="12" borderId="1" xfId="0" applyFont="1" applyFill="1" applyBorder="1" applyAlignment="1">
      <alignment horizontal="right" vertical="center" inden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58" fillId="0" borderId="0" xfId="0" applyFont="1">
      <alignment vertical="center"/>
    </xf>
    <xf numFmtId="0" fontId="30" fillId="0" borderId="0" xfId="0" applyFont="1" applyFill="1">
      <alignment vertical="center"/>
    </xf>
    <xf numFmtId="0" fontId="6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9" fillId="7" borderId="1" xfId="0" applyFont="1" applyFill="1" applyBorder="1">
      <alignment vertical="center"/>
    </xf>
    <xf numFmtId="0" fontId="69" fillId="7" borderId="4" xfId="0" applyFont="1" applyFill="1" applyBorder="1">
      <alignment vertical="center"/>
    </xf>
    <xf numFmtId="0" fontId="69" fillId="6" borderId="1" xfId="0" applyFont="1" applyFill="1" applyBorder="1">
      <alignment vertical="center"/>
    </xf>
    <xf numFmtId="0" fontId="69" fillId="3" borderId="1" xfId="0" applyFont="1" applyFill="1" applyBorder="1">
      <alignment vertical="center"/>
    </xf>
    <xf numFmtId="0" fontId="70" fillId="7" borderId="1" xfId="0" applyFont="1" applyFill="1" applyBorder="1" applyAlignment="1">
      <alignment horizontal="right" vertical="center" indent="1"/>
    </xf>
    <xf numFmtId="0" fontId="70" fillId="7" borderId="1" xfId="0" applyFont="1" applyFill="1" applyBorder="1" applyAlignment="1">
      <alignment horizontal="right" vertical="center"/>
    </xf>
    <xf numFmtId="176" fontId="7" fillId="1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29" fillId="16" borderId="1" xfId="0" applyFont="1" applyFill="1" applyBorder="1" applyAlignment="1">
      <alignment horizontal="right" vertical="center"/>
    </xf>
    <xf numFmtId="0" fontId="10" fillId="16" borderId="1" xfId="0" applyFont="1" applyFill="1" applyBorder="1">
      <alignment vertical="center"/>
    </xf>
    <xf numFmtId="0" fontId="31" fillId="16" borderId="4" xfId="0" applyFont="1" applyFill="1" applyBorder="1">
      <alignment vertical="center"/>
    </xf>
    <xf numFmtId="0" fontId="0" fillId="0" borderId="1" xfId="0" applyBorder="1">
      <alignment vertical="center"/>
    </xf>
    <xf numFmtId="0" fontId="70" fillId="6" borderId="1" xfId="0" applyFont="1" applyFill="1" applyBorder="1" applyAlignment="1">
      <alignment horizontal="right" vertical="center"/>
    </xf>
    <xf numFmtId="0" fontId="65" fillId="15" borderId="2" xfId="0" applyFont="1" applyFill="1" applyBorder="1" applyAlignment="1">
      <alignment horizontal="center" vertical="center" wrapText="1"/>
    </xf>
    <xf numFmtId="0" fontId="21" fillId="15" borderId="1" xfId="0" applyNumberFormat="1" applyFont="1" applyFill="1" applyBorder="1" applyAlignment="1">
      <alignment horizontal="right" vertical="center"/>
    </xf>
    <xf numFmtId="0" fontId="72" fillId="15" borderId="1" xfId="0" applyFont="1" applyFill="1" applyBorder="1">
      <alignment vertical="center"/>
    </xf>
    <xf numFmtId="0" fontId="25" fillId="0" borderId="0" xfId="0" applyFont="1">
      <alignment vertical="center"/>
    </xf>
    <xf numFmtId="0" fontId="60" fillId="0" borderId="1" xfId="0" applyFont="1" applyFill="1" applyBorder="1" applyAlignment="1">
      <alignment horizontal="center" vertical="top" wrapText="1"/>
    </xf>
    <xf numFmtId="9" fontId="17" fillId="16" borderId="4" xfId="0" applyNumberFormat="1" applyFont="1" applyFill="1" applyBorder="1" applyAlignment="1">
      <alignment horizontal="center" vertical="center"/>
    </xf>
    <xf numFmtId="176" fontId="30" fillId="15" borderId="1" xfId="0" applyNumberFormat="1" applyFont="1" applyFill="1" applyBorder="1" applyAlignment="1">
      <alignment horizontal="center" vertical="center"/>
    </xf>
    <xf numFmtId="0" fontId="10" fillId="13" borderId="4" xfId="0" applyFont="1" applyFill="1" applyBorder="1">
      <alignment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4" xfId="0" applyFont="1" applyBorder="1">
      <alignment vertical="center"/>
    </xf>
    <xf numFmtId="0" fontId="81" fillId="0" borderId="4" xfId="0" applyFont="1" applyBorder="1" applyAlignment="1">
      <alignment horizontal="justify" vertical="center" wrapText="1"/>
    </xf>
    <xf numFmtId="0" fontId="74" fillId="0" borderId="4" xfId="0" applyFont="1" applyFill="1" applyBorder="1" applyAlignment="1">
      <alignment horizontal="center" vertical="top" wrapText="1"/>
    </xf>
    <xf numFmtId="0" fontId="51" fillId="14" borderId="9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right" vertical="center" indent="1"/>
    </xf>
    <xf numFmtId="0" fontId="30" fillId="12" borderId="9" xfId="0" applyFont="1" applyFill="1" applyBorder="1" applyAlignment="1">
      <alignment horizontal="right" vertical="center" indent="1"/>
    </xf>
    <xf numFmtId="0" fontId="27" fillId="12" borderId="1" xfId="0" applyFont="1" applyFill="1" applyBorder="1" applyAlignment="1">
      <alignment horizontal="right" vertical="center" indent="2"/>
    </xf>
    <xf numFmtId="0" fontId="23" fillId="14" borderId="1" xfId="0" applyFont="1" applyFill="1" applyBorder="1" applyAlignment="1">
      <alignment horizontal="center" vertical="center"/>
    </xf>
    <xf numFmtId="0" fontId="41" fillId="14" borderId="1" xfId="0" applyFont="1" applyFill="1" applyBorder="1" applyAlignment="1">
      <alignment horizontal="right" vertical="center" indent="2"/>
    </xf>
    <xf numFmtId="0" fontId="9" fillId="14" borderId="1" xfId="0" applyFont="1" applyFill="1" applyBorder="1" applyAlignment="1">
      <alignment horizontal="right" vertical="center" indent="2"/>
    </xf>
    <xf numFmtId="0" fontId="27" fillId="14" borderId="1" xfId="0" applyFont="1" applyFill="1" applyBorder="1" applyAlignment="1">
      <alignment horizontal="right" vertical="center" indent="2"/>
    </xf>
    <xf numFmtId="0" fontId="23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right" vertical="center" indent="2"/>
    </xf>
    <xf numFmtId="0" fontId="27" fillId="13" borderId="1" xfId="0" applyFont="1" applyFill="1" applyBorder="1" applyAlignment="1">
      <alignment horizontal="right" vertical="center" indent="2"/>
    </xf>
    <xf numFmtId="0" fontId="27" fillId="13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8" fontId="8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>
      <alignment vertical="center"/>
    </xf>
    <xf numFmtId="0" fontId="8" fillId="15" borderId="1" xfId="0" applyFont="1" applyFill="1" applyBorder="1" applyAlignment="1">
      <alignment vertical="center" wrapText="1"/>
    </xf>
    <xf numFmtId="177" fontId="30" fillId="15" borderId="1" xfId="0" applyNumberFormat="1" applyFont="1" applyFill="1" applyBorder="1" applyAlignment="1">
      <alignment horizontal="center" vertical="center"/>
    </xf>
    <xf numFmtId="0" fontId="47" fillId="12" borderId="1" xfId="0" applyFont="1" applyFill="1" applyBorder="1" applyAlignment="1">
      <alignment horizontal="right" vertical="center" inden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0" fontId="101" fillId="12" borderId="1" xfId="0" applyFont="1" applyFill="1" applyBorder="1" applyAlignment="1">
      <alignment horizontal="center" vertical="center"/>
    </xf>
    <xf numFmtId="0" fontId="102" fillId="12" borderId="1" xfId="0" applyFont="1" applyFill="1" applyBorder="1" applyAlignment="1">
      <alignment horizontal="center" vertical="center"/>
    </xf>
    <xf numFmtId="0" fontId="104" fillId="12" borderId="1" xfId="0" applyFont="1" applyFill="1" applyBorder="1" applyAlignment="1">
      <alignment horizontal="center" vertical="center"/>
    </xf>
    <xf numFmtId="0" fontId="103" fillId="12" borderId="1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103" fillId="0" borderId="17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107" fillId="0" borderId="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08" fillId="13" borderId="1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8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8" fillId="13" borderId="1" xfId="0" applyFont="1" applyFill="1" applyBorder="1" applyAlignment="1">
      <alignment horizontal="right" vertical="center" indent="2"/>
    </xf>
    <xf numFmtId="0" fontId="119" fillId="0" borderId="1" xfId="0" applyFont="1" applyFill="1" applyBorder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178" fontId="8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top" wrapText="1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indent="1"/>
    </xf>
    <xf numFmtId="0" fontId="10" fillId="0" borderId="5" xfId="0" applyFont="1" applyFill="1" applyBorder="1">
      <alignment vertical="center"/>
    </xf>
    <xf numFmtId="0" fontId="7" fillId="16" borderId="26" xfId="0" applyFont="1" applyFill="1" applyBorder="1" applyAlignment="1">
      <alignment horizontal="center" vertical="center" wrapText="1"/>
    </xf>
    <xf numFmtId="0" fontId="113" fillId="16" borderId="27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178" fontId="8" fillId="16" borderId="31" xfId="0" applyNumberFormat="1" applyFont="1" applyFill="1" applyBorder="1" applyAlignment="1">
      <alignment horizontal="center" vertical="center"/>
    </xf>
    <xf numFmtId="0" fontId="53" fillId="16" borderId="30" xfId="0" applyFont="1" applyFill="1" applyBorder="1">
      <alignment vertical="center"/>
    </xf>
    <xf numFmtId="0" fontId="10" fillId="16" borderId="31" xfId="0" applyFont="1" applyFill="1" applyBorder="1">
      <alignment vertical="center"/>
    </xf>
    <xf numFmtId="0" fontId="18" fillId="16" borderId="34" xfId="0" applyFont="1" applyFill="1" applyBorder="1" applyAlignment="1">
      <alignment vertical="center" wrapText="1"/>
    </xf>
    <xf numFmtId="0" fontId="18" fillId="16" borderId="35" xfId="0" applyFont="1" applyFill="1" applyBorder="1" applyAlignment="1">
      <alignment vertical="center" wrapText="1"/>
    </xf>
    <xf numFmtId="0" fontId="65" fillId="15" borderId="12" xfId="0" applyFont="1" applyFill="1" applyBorder="1" applyAlignment="1">
      <alignment horizontal="center" vertical="center" wrapText="1"/>
    </xf>
    <xf numFmtId="178" fontId="65" fillId="15" borderId="4" xfId="0" applyNumberFormat="1" applyFont="1" applyFill="1" applyBorder="1" applyAlignment="1">
      <alignment horizontal="right" vertical="center"/>
    </xf>
    <xf numFmtId="0" fontId="69" fillId="15" borderId="4" xfId="0" applyFont="1" applyFill="1" applyBorder="1" applyAlignment="1">
      <alignment vertical="center" shrinkToFit="1"/>
    </xf>
    <xf numFmtId="178" fontId="8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inden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52" fillId="7" borderId="30" xfId="0" applyFont="1" applyFill="1" applyBorder="1" applyAlignment="1">
      <alignment horizontal="right" vertical="center"/>
    </xf>
    <xf numFmtId="9" fontId="52" fillId="11" borderId="31" xfId="0" applyNumberFormat="1" applyFont="1" applyFill="1" applyBorder="1" applyAlignment="1">
      <alignment horizontal="center" vertical="center"/>
    </xf>
    <xf numFmtId="9" fontId="52" fillId="11" borderId="31" xfId="0" applyNumberFormat="1" applyFont="1" applyFill="1" applyBorder="1" applyAlignment="1">
      <alignment horizontal="right" vertical="center"/>
    </xf>
    <xf numFmtId="0" fontId="21" fillId="7" borderId="30" xfId="0" applyFont="1" applyFill="1" applyBorder="1" applyAlignment="1">
      <alignment horizontal="right" vertical="center"/>
    </xf>
    <xf numFmtId="9" fontId="7" fillId="7" borderId="31" xfId="0" applyNumberFormat="1" applyFont="1" applyFill="1" applyBorder="1" applyAlignment="1">
      <alignment horizontal="right" vertical="center"/>
    </xf>
    <xf numFmtId="9" fontId="7" fillId="11" borderId="31" xfId="0" applyNumberFormat="1" applyFont="1" applyFill="1" applyBorder="1" applyAlignment="1">
      <alignment horizontal="right" vertical="center"/>
    </xf>
    <xf numFmtId="0" fontId="7" fillId="7" borderId="30" xfId="0" applyFont="1" applyFill="1" applyBorder="1" applyAlignment="1">
      <alignment horizontal="right" vertical="center"/>
    </xf>
    <xf numFmtId="0" fontId="69" fillId="7" borderId="30" xfId="0" applyFont="1" applyFill="1" applyBorder="1">
      <alignment vertical="center"/>
    </xf>
    <xf numFmtId="0" fontId="69" fillId="7" borderId="31" xfId="0" applyFont="1" applyFill="1" applyBorder="1">
      <alignment vertical="center"/>
    </xf>
    <xf numFmtId="0" fontId="12" fillId="7" borderId="35" xfId="0" applyFont="1" applyFill="1" applyBorder="1" applyAlignment="1">
      <alignment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52" fillId="6" borderId="30" xfId="0" applyFont="1" applyFill="1" applyBorder="1" applyAlignment="1">
      <alignment horizontal="right" vertical="center"/>
    </xf>
    <xf numFmtId="9" fontId="49" fillId="6" borderId="31" xfId="0" applyNumberFormat="1" applyFont="1" applyFill="1" applyBorder="1" applyAlignment="1">
      <alignment horizontal="right" vertical="center"/>
    </xf>
    <xf numFmtId="9" fontId="52" fillId="6" borderId="31" xfId="0" applyNumberFormat="1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right" vertical="center"/>
    </xf>
    <xf numFmtId="9" fontId="7" fillId="6" borderId="31" xfId="0" applyNumberFormat="1" applyFont="1" applyFill="1" applyBorder="1" applyAlignment="1">
      <alignment horizontal="right" vertical="center"/>
    </xf>
    <xf numFmtId="9" fontId="52" fillId="6" borderId="31" xfId="0" applyNumberFormat="1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69" fillId="6" borderId="30" xfId="0" applyFont="1" applyFill="1" applyBorder="1">
      <alignment vertical="center"/>
    </xf>
    <xf numFmtId="0" fontId="69" fillId="6" borderId="31" xfId="0" applyFont="1" applyFill="1" applyBorder="1">
      <alignment vertical="center"/>
    </xf>
    <xf numFmtId="0" fontId="12" fillId="6" borderId="3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70" fillId="7" borderId="2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115" fillId="16" borderId="11" xfId="0" applyFont="1" applyFill="1" applyBorder="1" applyAlignment="1">
      <alignment vertical="center" wrapText="1"/>
    </xf>
    <xf numFmtId="0" fontId="115" fillId="16" borderId="3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2" fillId="15" borderId="11" xfId="0" applyFont="1" applyFill="1" applyBorder="1" applyAlignment="1">
      <alignment horizontal="center" vertical="center" shrinkToFit="1"/>
    </xf>
    <xf numFmtId="0" fontId="16" fillId="7" borderId="39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15" fillId="11" borderId="38" xfId="0" applyFont="1" applyFill="1" applyBorder="1" applyAlignment="1">
      <alignment vertical="center" wrapText="1"/>
    </xf>
    <xf numFmtId="0" fontId="16" fillId="6" borderId="39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15" fillId="17" borderId="38" xfId="0" applyFont="1" applyFill="1" applyBorder="1" applyAlignment="1">
      <alignment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72" fillId="15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10" fillId="0" borderId="6" xfId="0" applyFont="1" applyBorder="1">
      <alignment vertical="center"/>
    </xf>
    <xf numFmtId="0" fontId="85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 indent="1"/>
    </xf>
    <xf numFmtId="0" fontId="120" fillId="13" borderId="4" xfId="0" applyFont="1" applyFill="1" applyBorder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2" fillId="14" borderId="8" xfId="0" applyNumberFormat="1" applyFont="1" applyFill="1" applyBorder="1" applyAlignment="1">
      <alignment horizontal="right" vertical="center"/>
    </xf>
    <xf numFmtId="0" fontId="10" fillId="14" borderId="41" xfId="0" applyFont="1" applyFill="1" applyBorder="1" applyAlignment="1">
      <alignment horizontal="center" vertical="center" wrapText="1"/>
    </xf>
    <xf numFmtId="0" fontId="52" fillId="14" borderId="42" xfId="0" applyNumberFormat="1" applyFont="1" applyFill="1" applyBorder="1" applyAlignment="1">
      <alignment horizontal="right" vertical="center"/>
    </xf>
    <xf numFmtId="0" fontId="46" fillId="12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69" fillId="14" borderId="8" xfId="0" applyFont="1" applyFill="1" applyBorder="1" applyAlignment="1">
      <alignment horizontal="center" vertical="center" wrapText="1"/>
    </xf>
    <xf numFmtId="0" fontId="117" fillId="12" borderId="1" xfId="0" applyFont="1" applyFill="1" applyBorder="1" applyAlignment="1">
      <alignment horizontal="center" vertical="center"/>
    </xf>
    <xf numFmtId="176" fontId="53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84" fillId="12" borderId="1" xfId="0" applyFont="1" applyFill="1" applyBorder="1" applyAlignment="1">
      <alignment horizontal="center" vertical="center" wrapText="1"/>
    </xf>
    <xf numFmtId="0" fontId="125" fillId="12" borderId="1" xfId="0" applyFont="1" applyFill="1" applyBorder="1" applyAlignment="1">
      <alignment horizontal="center" vertical="center"/>
    </xf>
    <xf numFmtId="176" fontId="47" fillId="12" borderId="1" xfId="0" applyNumberFormat="1" applyFont="1" applyFill="1" applyBorder="1" applyAlignment="1">
      <alignment horizontal="center" vertical="center"/>
    </xf>
    <xf numFmtId="0" fontId="126" fillId="12" borderId="1" xfId="0" applyFont="1" applyFill="1" applyBorder="1">
      <alignment vertical="center"/>
    </xf>
    <xf numFmtId="177" fontId="53" fillId="15" borderId="1" xfId="0" applyNumberFormat="1" applyFont="1" applyFill="1" applyBorder="1" applyAlignment="1">
      <alignment horizontal="center" vertical="center"/>
    </xf>
    <xf numFmtId="176" fontId="10" fillId="15" borderId="1" xfId="0" applyNumberFormat="1" applyFont="1" applyFill="1" applyBorder="1" applyAlignment="1">
      <alignment horizontal="center" vertical="center"/>
    </xf>
    <xf numFmtId="176" fontId="47" fillId="15" borderId="1" xfId="0" applyNumberFormat="1" applyFont="1" applyFill="1" applyBorder="1" applyAlignment="1">
      <alignment horizontal="center" vertical="center"/>
    </xf>
    <xf numFmtId="0" fontId="70" fillId="7" borderId="1" xfId="0" applyFont="1" applyFill="1" applyBorder="1" applyAlignment="1">
      <alignment horizontal="right" vertical="center" shrinkToFit="1"/>
    </xf>
    <xf numFmtId="9" fontId="8" fillId="7" borderId="1" xfId="0" applyNumberFormat="1" applyFont="1" applyFill="1" applyBorder="1" applyAlignment="1">
      <alignment horizontal="center" vertical="center" shrinkToFit="1"/>
    </xf>
    <xf numFmtId="178" fontId="8" fillId="7" borderId="1" xfId="0" applyNumberFormat="1" applyFont="1" applyFill="1" applyBorder="1" applyAlignment="1">
      <alignment horizontal="center" vertical="center" shrinkToFit="1"/>
    </xf>
    <xf numFmtId="176" fontId="141" fillId="15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9" fillId="13" borderId="1" xfId="0" applyFont="1" applyFill="1" applyBorder="1">
      <alignment vertical="center"/>
    </xf>
    <xf numFmtId="0" fontId="53" fillId="13" borderId="1" xfId="0" applyFont="1" applyFill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0" fillId="16" borderId="33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36" fillId="16" borderId="30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right" vertical="center"/>
    </xf>
    <xf numFmtId="0" fontId="7" fillId="5" borderId="4" xfId="0" applyNumberFormat="1" applyFont="1" applyFill="1" applyBorder="1" applyAlignment="1">
      <alignment horizontal="right" vertical="center"/>
    </xf>
    <xf numFmtId="0" fontId="21" fillId="16" borderId="30" xfId="0" applyFont="1" applyFill="1" applyBorder="1" applyAlignment="1">
      <alignment horizontal="right" vertical="center" indent="1"/>
    </xf>
    <xf numFmtId="0" fontId="7" fillId="1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indent="1"/>
    </xf>
    <xf numFmtId="0" fontId="7" fillId="10" borderId="1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 indent="1"/>
    </xf>
    <xf numFmtId="176" fontId="21" fillId="15" borderId="1" xfId="0" applyNumberFormat="1" applyFont="1" applyFill="1" applyBorder="1" applyAlignment="1">
      <alignment horizontal="center" vertical="center"/>
    </xf>
    <xf numFmtId="0" fontId="128" fillId="14" borderId="9" xfId="0" applyFont="1" applyFill="1" applyBorder="1" applyAlignment="1">
      <alignment horizontal="center" vertical="center" wrapText="1"/>
    </xf>
    <xf numFmtId="0" fontId="142" fillId="14" borderId="9" xfId="0" applyNumberFormat="1" applyFont="1" applyFill="1" applyBorder="1" applyAlignment="1">
      <alignment horizontal="right" vertical="center"/>
    </xf>
    <xf numFmtId="0" fontId="143" fillId="14" borderId="40" xfId="0" applyFont="1" applyFill="1" applyBorder="1" applyAlignment="1">
      <alignment horizontal="center" vertical="center" wrapText="1"/>
    </xf>
    <xf numFmtId="0" fontId="51" fillId="14" borderId="4" xfId="0" applyFont="1" applyFill="1" applyBorder="1" applyAlignment="1">
      <alignment horizontal="center" vertical="center" wrapText="1"/>
    </xf>
    <xf numFmtId="0" fontId="47" fillId="14" borderId="4" xfId="0" applyFont="1" applyFill="1" applyBorder="1" applyAlignment="1">
      <alignment horizontal="right" vertical="center" indent="1"/>
    </xf>
    <xf numFmtId="0" fontId="63" fillId="15" borderId="15" xfId="0" applyFont="1" applyFill="1" applyBorder="1" applyAlignment="1">
      <alignment horizontal="center" vertical="center" wrapText="1"/>
    </xf>
    <xf numFmtId="0" fontId="51" fillId="15" borderId="15" xfId="0" applyFont="1" applyFill="1" applyBorder="1" applyAlignment="1">
      <alignment horizontal="center" vertical="center" wrapText="1"/>
    </xf>
    <xf numFmtId="178" fontId="10" fillId="12" borderId="4" xfId="0" applyNumberFormat="1" applyFont="1" applyFill="1" applyBorder="1" applyAlignment="1">
      <alignment horizontal="right" vertical="center" indent="1"/>
    </xf>
    <xf numFmtId="176" fontId="53" fillId="15" borderId="8" xfId="0" applyNumberFormat="1" applyFont="1" applyFill="1" applyBorder="1" applyAlignment="1">
      <alignment horizontal="center" vertical="center"/>
    </xf>
    <xf numFmtId="176" fontId="47" fillId="15" borderId="8" xfId="0" applyNumberFormat="1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178" fontId="10" fillId="13" borderId="8" xfId="0" applyNumberFormat="1" applyFont="1" applyFill="1" applyBorder="1" applyAlignment="1">
      <alignment horizontal="right" vertical="center" indent="1"/>
    </xf>
    <xf numFmtId="178" fontId="53" fillId="0" borderId="8" xfId="0" applyNumberFormat="1" applyFont="1" applyFill="1" applyBorder="1" applyAlignment="1">
      <alignment horizontal="right" vertical="center" indent="1"/>
    </xf>
    <xf numFmtId="178" fontId="69" fillId="0" borderId="8" xfId="0" applyNumberFormat="1" applyFont="1" applyFill="1" applyBorder="1" applyAlignment="1">
      <alignment horizontal="right" vertical="center" indent="1"/>
    </xf>
    <xf numFmtId="0" fontId="10" fillId="7" borderId="32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52" fillId="16" borderId="30" xfId="0" applyFont="1" applyFill="1" applyBorder="1" applyAlignment="1">
      <alignment horizontal="right" vertical="center" indent="1"/>
    </xf>
    <xf numFmtId="0" fontId="40" fillId="0" borderId="1" xfId="0" applyFont="1" applyFill="1" applyBorder="1" applyAlignment="1">
      <alignment horizontal="left" vertical="center"/>
    </xf>
    <xf numFmtId="0" fontId="49" fillId="0" borderId="1" xfId="0" applyNumberFormat="1" applyFont="1" applyFill="1" applyBorder="1" applyAlignment="1">
      <alignment horizontal="right" vertical="center"/>
    </xf>
    <xf numFmtId="0" fontId="49" fillId="5" borderId="1" xfId="0" applyNumberFormat="1" applyFont="1" applyFill="1" applyBorder="1" applyAlignment="1">
      <alignment horizontal="right" vertical="center"/>
    </xf>
    <xf numFmtId="0" fontId="49" fillId="5" borderId="4" xfId="0" applyNumberFormat="1" applyFont="1" applyFill="1" applyBorder="1" applyAlignment="1">
      <alignment horizontal="right" vertical="center"/>
    </xf>
    <xf numFmtId="0" fontId="49" fillId="12" borderId="1" xfId="0" applyNumberFormat="1" applyFont="1" applyFill="1" applyBorder="1" applyAlignment="1">
      <alignment horizontal="right" vertical="center"/>
    </xf>
    <xf numFmtId="0" fontId="49" fillId="10" borderId="1" xfId="0" applyNumberFormat="1" applyFont="1" applyFill="1" applyBorder="1" applyAlignment="1">
      <alignment horizontal="right" vertical="center"/>
    </xf>
    <xf numFmtId="0" fontId="49" fillId="3" borderId="1" xfId="0" applyFont="1" applyFill="1" applyBorder="1" applyAlignment="1">
      <alignment horizontal="right" vertical="center" indent="1"/>
    </xf>
    <xf numFmtId="0" fontId="127" fillId="12" borderId="4" xfId="0" applyFont="1" applyFill="1" applyBorder="1" applyAlignment="1">
      <alignment horizontal="center" vertical="center" wrapText="1"/>
    </xf>
    <xf numFmtId="176" fontId="72" fillId="12" borderId="4" xfId="0" applyNumberFormat="1" applyFont="1" applyFill="1" applyBorder="1" applyAlignment="1">
      <alignment horizontal="center" vertical="center"/>
    </xf>
    <xf numFmtId="0" fontId="123" fillId="12" borderId="4" xfId="0" applyFont="1" applyFill="1" applyBorder="1" applyAlignment="1">
      <alignment horizontal="center" vertical="center"/>
    </xf>
    <xf numFmtId="0" fontId="124" fillId="12" borderId="4" xfId="0" applyFont="1" applyFill="1" applyBorder="1">
      <alignment vertical="center"/>
    </xf>
    <xf numFmtId="0" fontId="7" fillId="14" borderId="1" xfId="0" applyNumberFormat="1" applyFont="1" applyFill="1" applyBorder="1" applyAlignment="1">
      <alignment horizontal="right" vertical="center"/>
    </xf>
    <xf numFmtId="0" fontId="49" fillId="5" borderId="9" xfId="0" applyNumberFormat="1" applyFont="1" applyFill="1" applyBorder="1" applyAlignment="1">
      <alignment horizontal="right" vertical="center"/>
    </xf>
    <xf numFmtId="0" fontId="7" fillId="5" borderId="9" xfId="0" applyNumberFormat="1" applyFont="1" applyFill="1" applyBorder="1" applyAlignment="1">
      <alignment horizontal="right" vertical="center"/>
    </xf>
    <xf numFmtId="178" fontId="51" fillId="10" borderId="4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top" wrapText="1"/>
    </xf>
    <xf numFmtId="0" fontId="69" fillId="0" borderId="6" xfId="0" applyFont="1" applyFill="1" applyBorder="1">
      <alignment vertical="center"/>
    </xf>
    <xf numFmtId="0" fontId="52" fillId="3" borderId="1" xfId="0" applyFont="1" applyFill="1" applyBorder="1" applyAlignment="1">
      <alignment horizontal="left" vertical="center"/>
    </xf>
    <xf numFmtId="0" fontId="131" fillId="16" borderId="0" xfId="0" applyFont="1" applyFill="1" applyBorder="1" applyAlignment="1">
      <alignment horizontal="center" vertical="center" wrapText="1"/>
    </xf>
    <xf numFmtId="0" fontId="73" fillId="16" borderId="0" xfId="0" applyFont="1" applyFill="1" applyBorder="1" applyAlignment="1">
      <alignment horizontal="center" vertical="center"/>
    </xf>
    <xf numFmtId="0" fontId="131" fillId="11" borderId="0" xfId="0" applyFont="1" applyFill="1" applyBorder="1" applyAlignment="1">
      <alignment horizontal="center" vertical="center" wrapText="1"/>
    </xf>
    <xf numFmtId="0" fontId="73" fillId="11" borderId="0" xfId="0" applyFont="1" applyFill="1" applyBorder="1" applyAlignment="1">
      <alignment horizontal="center" vertical="center"/>
    </xf>
    <xf numFmtId="0" fontId="12" fillId="16" borderId="45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65" fillId="15" borderId="31" xfId="0" applyNumberFormat="1" applyFont="1" applyFill="1" applyBorder="1" applyAlignment="1">
      <alignment horizontal="right" vertical="center"/>
    </xf>
    <xf numFmtId="0" fontId="52" fillId="10" borderId="8" xfId="0" applyNumberFormat="1" applyFont="1" applyFill="1" applyBorder="1" applyAlignment="1">
      <alignment horizontal="right" vertical="center"/>
    </xf>
    <xf numFmtId="0" fontId="98" fillId="0" borderId="6" xfId="0" applyFont="1" applyBorder="1">
      <alignment vertical="center"/>
    </xf>
    <xf numFmtId="0" fontId="3" fillId="10" borderId="1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right" vertical="center" indent="1"/>
    </xf>
    <xf numFmtId="178" fontId="150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8" fontId="72" fillId="11" borderId="4" xfId="0" applyNumberFormat="1" applyFont="1" applyFill="1" applyBorder="1" applyAlignment="1">
      <alignment horizontal="right" vertical="center" indent="1"/>
    </xf>
    <xf numFmtId="178" fontId="79" fillId="11" borderId="4" xfId="0" applyNumberFormat="1" applyFont="1" applyFill="1" applyBorder="1" applyAlignment="1">
      <alignment horizontal="right" vertical="center" indent="1"/>
    </xf>
    <xf numFmtId="176" fontId="124" fillId="15" borderId="47" xfId="0" applyNumberFormat="1" applyFont="1" applyFill="1" applyBorder="1" applyAlignment="1">
      <alignment horizontal="center" vertical="center"/>
    </xf>
    <xf numFmtId="176" fontId="47" fillId="15" borderId="47" xfId="0" applyNumberFormat="1" applyFont="1" applyFill="1" applyBorder="1" applyAlignment="1">
      <alignment horizontal="center" vertical="center"/>
    </xf>
    <xf numFmtId="178" fontId="30" fillId="13" borderId="48" xfId="0" applyNumberFormat="1" applyFont="1" applyFill="1" applyBorder="1" applyAlignment="1">
      <alignment horizontal="right" vertical="center" indent="1"/>
    </xf>
    <xf numFmtId="0" fontId="30" fillId="12" borderId="49" xfId="0" applyFont="1" applyFill="1" applyBorder="1" applyAlignment="1">
      <alignment horizontal="right" vertical="center" indent="1"/>
    </xf>
    <xf numFmtId="0" fontId="47" fillId="12" borderId="2" xfId="0" applyFont="1" applyFill="1" applyBorder="1" applyAlignment="1">
      <alignment horizontal="right" vertical="center" indent="1"/>
    </xf>
    <xf numFmtId="0" fontId="47" fillId="12" borderId="11" xfId="0" applyFont="1" applyFill="1" applyBorder="1" applyAlignment="1">
      <alignment horizontal="right" vertical="center" indent="1"/>
    </xf>
    <xf numFmtId="176" fontId="72" fillId="15" borderId="50" xfId="0" applyNumberFormat="1" applyFont="1" applyFill="1" applyBorder="1" applyAlignment="1">
      <alignment horizontal="center" vertical="center"/>
    </xf>
    <xf numFmtId="0" fontId="72" fillId="11" borderId="11" xfId="0" applyFont="1" applyFill="1" applyBorder="1" applyAlignment="1">
      <alignment horizontal="right" vertical="center" indent="1"/>
    </xf>
    <xf numFmtId="176" fontId="30" fillId="15" borderId="2" xfId="0" applyNumberFormat="1" applyFont="1" applyFill="1" applyBorder="1" applyAlignment="1">
      <alignment horizontal="center" vertical="center"/>
    </xf>
    <xf numFmtId="176" fontId="53" fillId="15" borderId="51" xfId="0" applyNumberFormat="1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right" vertical="center" indent="1"/>
    </xf>
    <xf numFmtId="0" fontId="47" fillId="0" borderId="7" xfId="0" applyFont="1" applyFill="1" applyBorder="1" applyAlignment="1">
      <alignment horizontal="right" vertical="center" indent="1"/>
    </xf>
    <xf numFmtId="0" fontId="53" fillId="0" borderId="51" xfId="0" applyFont="1" applyFill="1" applyBorder="1" applyAlignment="1">
      <alignment horizontal="right" vertical="center" indent="1"/>
    </xf>
    <xf numFmtId="0" fontId="30" fillId="13" borderId="52" xfId="0" applyFont="1" applyFill="1" applyBorder="1" applyAlignment="1">
      <alignment horizontal="right" vertical="center" indent="1"/>
    </xf>
    <xf numFmtId="0" fontId="47" fillId="14" borderId="49" xfId="0" applyFont="1" applyFill="1" applyBorder="1" applyAlignment="1">
      <alignment horizontal="right" vertical="center" indent="1"/>
    </xf>
    <xf numFmtId="0" fontId="47" fillId="14" borderId="11" xfId="0" applyFont="1" applyFill="1" applyBorder="1" applyAlignment="1">
      <alignment horizontal="right" vertical="center" indent="1"/>
    </xf>
    <xf numFmtId="178" fontId="53" fillId="13" borderId="51" xfId="0" applyNumberFormat="1" applyFont="1" applyFill="1" applyBorder="1" applyAlignment="1">
      <alignment horizontal="right" vertical="center" indent="1"/>
    </xf>
    <xf numFmtId="0" fontId="51" fillId="12" borderId="56" xfId="0" applyFont="1" applyFill="1" applyBorder="1" applyAlignment="1">
      <alignment horizontal="center" vertical="center" wrapText="1"/>
    </xf>
    <xf numFmtId="0" fontId="62" fillId="12" borderId="3" xfId="0" applyFont="1" applyFill="1" applyBorder="1" applyAlignment="1">
      <alignment horizontal="center" vertical="center" wrapText="1"/>
    </xf>
    <xf numFmtId="0" fontId="66" fillId="12" borderId="17" xfId="0" applyFont="1" applyFill="1" applyBorder="1" applyAlignment="1">
      <alignment horizontal="center" vertical="center" wrapText="1"/>
    </xf>
    <xf numFmtId="0" fontId="79" fillId="15" borderId="57" xfId="0" applyFont="1" applyFill="1" applyBorder="1" applyAlignment="1">
      <alignment horizontal="center" vertical="center" wrapText="1"/>
    </xf>
    <xf numFmtId="0" fontId="79" fillId="11" borderId="17" xfId="0" applyFont="1" applyFill="1" applyBorder="1" applyAlignment="1">
      <alignment horizontal="center" vertical="center" wrapText="1"/>
    </xf>
    <xf numFmtId="0" fontId="63" fillId="15" borderId="3" xfId="0" applyFont="1" applyFill="1" applyBorder="1" applyAlignment="1">
      <alignment horizontal="center" vertical="center" wrapText="1"/>
    </xf>
    <xf numFmtId="0" fontId="51" fillId="15" borderId="58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3" fillId="13" borderId="59" xfId="0" applyFont="1" applyFill="1" applyBorder="1" applyAlignment="1">
      <alignment horizontal="center" vertical="center" wrapText="1"/>
    </xf>
    <xf numFmtId="178" fontId="53" fillId="13" borderId="4" xfId="0" applyNumberFormat="1" applyFont="1" applyFill="1" applyBorder="1" applyAlignment="1">
      <alignment horizontal="right" vertical="center" indent="1"/>
    </xf>
    <xf numFmtId="178" fontId="53" fillId="13" borderId="11" xfId="0" applyNumberFormat="1" applyFont="1" applyFill="1" applyBorder="1" applyAlignment="1">
      <alignment horizontal="right" vertical="center" indent="1"/>
    </xf>
    <xf numFmtId="0" fontId="63" fillId="13" borderId="4" xfId="0" applyFont="1" applyFill="1" applyBorder="1" applyAlignment="1">
      <alignment horizontal="center" vertical="center" wrapText="1"/>
    </xf>
    <xf numFmtId="0" fontId="89" fillId="15" borderId="15" xfId="0" applyFont="1" applyFill="1" applyBorder="1" applyAlignment="1">
      <alignment horizontal="center" vertical="center" wrapText="1"/>
    </xf>
    <xf numFmtId="0" fontId="79" fillId="15" borderId="15" xfId="0" applyFont="1" applyFill="1" applyBorder="1" applyAlignment="1">
      <alignment horizontal="center" vertical="center" wrapText="1"/>
    </xf>
    <xf numFmtId="177" fontId="132" fillId="15" borderId="1" xfId="0" applyNumberFormat="1" applyFont="1" applyFill="1" applyBorder="1" applyAlignment="1">
      <alignment horizontal="center" vertical="center"/>
    </xf>
    <xf numFmtId="177" fontId="72" fillId="15" borderId="1" xfId="0" applyNumberFormat="1" applyFont="1" applyFill="1" applyBorder="1" applyAlignment="1">
      <alignment horizontal="center" vertical="center"/>
    </xf>
    <xf numFmtId="177" fontId="30" fillId="15" borderId="41" xfId="0" applyNumberFormat="1" applyFont="1" applyFill="1" applyBorder="1" applyAlignment="1">
      <alignment horizontal="center" vertical="center"/>
    </xf>
    <xf numFmtId="177" fontId="72" fillId="15" borderId="41" xfId="0" applyNumberFormat="1" applyFont="1" applyFill="1" applyBorder="1" applyAlignment="1">
      <alignment horizontal="center" vertical="center"/>
    </xf>
    <xf numFmtId="177" fontId="53" fillId="15" borderId="41" xfId="0" applyNumberFormat="1" applyFont="1" applyFill="1" applyBorder="1" applyAlignment="1">
      <alignment horizontal="center" vertical="center"/>
    </xf>
    <xf numFmtId="177" fontId="132" fillId="14" borderId="1" xfId="0" applyNumberFormat="1" applyFont="1" applyFill="1" applyBorder="1" applyAlignment="1">
      <alignment horizontal="center" vertical="center"/>
    </xf>
    <xf numFmtId="177" fontId="30" fillId="14" borderId="1" xfId="0" applyNumberFormat="1" applyFont="1" applyFill="1" applyBorder="1" applyAlignment="1">
      <alignment horizontal="center" vertical="center"/>
    </xf>
    <xf numFmtId="177" fontId="30" fillId="14" borderId="41" xfId="0" applyNumberFormat="1" applyFont="1" applyFill="1" applyBorder="1" applyAlignment="1">
      <alignment horizontal="center" vertical="center"/>
    </xf>
    <xf numFmtId="0" fontId="89" fillId="14" borderId="1" xfId="0" applyFont="1" applyFill="1" applyBorder="1" applyAlignment="1">
      <alignment horizontal="center" vertical="center" wrapText="1"/>
    </xf>
    <xf numFmtId="177" fontId="43" fillId="15" borderId="1" xfId="0" applyNumberFormat="1" applyFont="1" applyFill="1" applyBorder="1" applyAlignment="1">
      <alignment horizontal="center" vertical="center"/>
    </xf>
    <xf numFmtId="0" fontId="133" fillId="15" borderId="15" xfId="0" applyFont="1" applyFill="1" applyBorder="1" applyAlignment="1">
      <alignment horizontal="center" vertical="center" wrapText="1"/>
    </xf>
    <xf numFmtId="177" fontId="152" fillId="15" borderId="1" xfId="0" applyNumberFormat="1" applyFont="1" applyFill="1" applyBorder="1" applyAlignment="1">
      <alignment horizontal="center" vertical="center"/>
    </xf>
    <xf numFmtId="0" fontId="93" fillId="15" borderId="16" xfId="0" applyFont="1" applyFill="1" applyBorder="1" applyAlignment="1">
      <alignment horizontal="center" vertical="center" wrapText="1"/>
    </xf>
    <xf numFmtId="177" fontId="43" fillId="15" borderId="8" xfId="0" applyNumberFormat="1" applyFont="1" applyFill="1" applyBorder="1" applyAlignment="1">
      <alignment horizontal="center" vertical="center"/>
    </xf>
    <xf numFmtId="177" fontId="53" fillId="15" borderId="8" xfId="0" applyNumberFormat="1" applyFont="1" applyFill="1" applyBorder="1" applyAlignment="1">
      <alignment horizontal="center" vertical="center"/>
    </xf>
    <xf numFmtId="177" fontId="53" fillId="15" borderId="42" xfId="0" applyNumberFormat="1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vertical="center" wrapText="1"/>
    </xf>
    <xf numFmtId="0" fontId="22" fillId="12" borderId="5" xfId="0" applyFont="1" applyFill="1" applyBorder="1" applyAlignment="1">
      <alignment vertical="center"/>
    </xf>
    <xf numFmtId="0" fontId="22" fillId="12" borderId="6" xfId="0" applyFont="1" applyFill="1" applyBorder="1" applyAlignment="1">
      <alignment vertical="center"/>
    </xf>
    <xf numFmtId="0" fontId="109" fillId="12" borderId="11" xfId="0" applyFont="1" applyFill="1" applyBorder="1" applyAlignment="1">
      <alignment horizontal="left" vertical="center" wrapText="1" shrinkToFit="1"/>
    </xf>
    <xf numFmtId="0" fontId="109" fillId="0" borderId="13" xfId="0" applyFont="1" applyBorder="1" applyAlignment="1">
      <alignment vertical="center"/>
    </xf>
    <xf numFmtId="0" fontId="109" fillId="0" borderId="7" xfId="0" applyFont="1" applyBorder="1" applyAlignment="1">
      <alignment vertical="center"/>
    </xf>
    <xf numFmtId="0" fontId="109" fillId="0" borderId="17" xfId="0" applyFont="1" applyBorder="1" applyAlignment="1">
      <alignment vertical="center"/>
    </xf>
    <xf numFmtId="0" fontId="109" fillId="0" borderId="22" xfId="0" applyFont="1" applyBorder="1" applyAlignment="1">
      <alignment vertical="center"/>
    </xf>
    <xf numFmtId="0" fontId="109" fillId="0" borderId="23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9" fillId="8" borderId="4" xfId="0" applyFont="1" applyFill="1" applyBorder="1" applyAlignment="1">
      <alignment horizontal="center" vertical="center"/>
    </xf>
    <xf numFmtId="0" fontId="73" fillId="8" borderId="5" xfId="0" applyFont="1" applyFill="1" applyBorder="1" applyAlignment="1">
      <alignment horizontal="center" vertical="center"/>
    </xf>
    <xf numFmtId="0" fontId="73" fillId="8" borderId="6" xfId="0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/>
    </xf>
    <xf numFmtId="0" fontId="147" fillId="9" borderId="1" xfId="0" applyFont="1" applyFill="1" applyBorder="1" applyAlignment="1">
      <alignment horizontal="center" vertical="center"/>
    </xf>
    <xf numFmtId="0" fontId="111" fillId="9" borderId="1" xfId="0" applyFont="1" applyFill="1" applyBorder="1" applyAlignment="1">
      <alignment horizontal="center" vertical="center"/>
    </xf>
    <xf numFmtId="0" fontId="111" fillId="9" borderId="2" xfId="0" applyFont="1" applyFill="1" applyBorder="1" applyAlignment="1">
      <alignment horizontal="center" vertical="center"/>
    </xf>
    <xf numFmtId="0" fontId="147" fillId="11" borderId="2" xfId="0" applyFont="1" applyFill="1" applyBorder="1" applyAlignment="1">
      <alignment horizontal="center" vertical="center"/>
    </xf>
    <xf numFmtId="0" fontId="111" fillId="11" borderId="2" xfId="0" applyFont="1" applyFill="1" applyBorder="1" applyAlignment="1">
      <alignment horizontal="center" vertical="center"/>
    </xf>
    <xf numFmtId="0" fontId="111" fillId="11" borderId="1" xfId="0" applyFont="1" applyFill="1" applyBorder="1" applyAlignment="1">
      <alignment horizontal="center" vertical="center"/>
    </xf>
    <xf numFmtId="0" fontId="147" fillId="17" borderId="2" xfId="0" applyFont="1" applyFill="1" applyBorder="1" applyAlignment="1">
      <alignment horizontal="center" vertical="center"/>
    </xf>
    <xf numFmtId="0" fontId="111" fillId="17" borderId="2" xfId="0" applyFont="1" applyFill="1" applyBorder="1" applyAlignment="1">
      <alignment horizontal="center" vertical="center"/>
    </xf>
    <xf numFmtId="0" fontId="111" fillId="17" borderId="1" xfId="0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28" fillId="14" borderId="10" xfId="0" applyFont="1" applyFill="1" applyBorder="1" applyAlignment="1">
      <alignment horizontal="center" vertical="center" wrapText="1"/>
    </xf>
    <xf numFmtId="0" fontId="128" fillId="14" borderId="15" xfId="0" applyFont="1" applyFill="1" applyBorder="1" applyAlignment="1">
      <alignment horizontal="center" vertical="center" wrapText="1"/>
    </xf>
    <xf numFmtId="0" fontId="128" fillId="14" borderId="16" xfId="0" applyFont="1" applyFill="1" applyBorder="1" applyAlignment="1">
      <alignment horizontal="center" vertical="center" wrapText="1"/>
    </xf>
    <xf numFmtId="0" fontId="46" fillId="12" borderId="4" xfId="0" applyFont="1" applyFill="1" applyBorder="1" applyAlignment="1">
      <alignment horizontal="center" vertical="center" wrapText="1"/>
    </xf>
    <xf numFmtId="0" fontId="46" fillId="12" borderId="5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0" fillId="12" borderId="53" xfId="0" applyFont="1" applyFill="1" applyBorder="1" applyAlignment="1">
      <alignment horizontal="center" vertical="center" wrapText="1"/>
    </xf>
    <xf numFmtId="0" fontId="140" fillId="12" borderId="54" xfId="0" applyFont="1" applyFill="1" applyBorder="1" applyAlignment="1">
      <alignment horizontal="center" vertical="center" wrapText="1"/>
    </xf>
    <xf numFmtId="0" fontId="140" fillId="12" borderId="5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6" fillId="14" borderId="20" xfId="0" applyFont="1" applyFill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46" fillId="14" borderId="43" xfId="0" applyFont="1" applyFill="1" applyBorder="1" applyAlignment="1">
      <alignment horizontal="center" vertical="center" wrapText="1"/>
    </xf>
    <xf numFmtId="0" fontId="46" fillId="14" borderId="21" xfId="0" applyFont="1" applyFill="1" applyBorder="1" applyAlignment="1">
      <alignment horizontal="center" vertical="center" wrapText="1"/>
    </xf>
    <xf numFmtId="0" fontId="108" fillId="13" borderId="14" xfId="0" applyFont="1" applyFill="1" applyBorder="1" applyAlignment="1">
      <alignment horizontal="center" vertical="center" wrapText="1"/>
    </xf>
    <xf numFmtId="0" fontId="108" fillId="13" borderId="19" xfId="0" applyFont="1" applyFill="1" applyBorder="1" applyAlignment="1">
      <alignment horizontal="center" vertical="center" wrapText="1"/>
    </xf>
    <xf numFmtId="0" fontId="108" fillId="13" borderId="4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6600"/>
      <color rgb="FFCCFFCC"/>
      <color rgb="FFFFCCFF"/>
      <color rgb="FF3333FF"/>
      <color rgb="FFFFCCCC"/>
      <color rgb="FFCCFFFF"/>
      <color rgb="FFFF00FF"/>
      <color rgb="FFFFFFFF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3333FF"/>
  </sheetPr>
  <dimension ref="A1:AS435"/>
  <sheetViews>
    <sheetView tabSelected="1" zoomScale="70" zoomScaleNormal="70" zoomScaleSheetLayoutView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7" sqref="A7"/>
    </sheetView>
  </sheetViews>
  <sheetFormatPr defaultRowHeight="15.75" x14ac:dyDescent="0.25"/>
  <cols>
    <col min="1" max="1" width="6.625" style="4" customWidth="1"/>
    <col min="2" max="2" width="4.625" style="4" customWidth="1"/>
    <col min="3" max="3" width="25.625" style="4" customWidth="1"/>
    <col min="4" max="4" width="6.625" style="4" customWidth="1"/>
    <col min="5" max="5" width="10.625" style="5" customWidth="1"/>
    <col min="6" max="8" width="6.625" style="5" customWidth="1"/>
    <col min="9" max="14" width="6.75" style="5" customWidth="1"/>
    <col min="15" max="15" width="11.625" style="4" customWidth="1"/>
    <col min="16" max="17" width="6.75" style="4" customWidth="1"/>
    <col min="18" max="22" width="6.625" style="5" customWidth="1"/>
    <col min="23" max="25" width="5.625" style="4" customWidth="1"/>
    <col min="26" max="26" width="6.625" style="4" customWidth="1"/>
    <col min="27" max="30" width="6.625" style="5" customWidth="1"/>
    <col min="31" max="32" width="5.625" style="4" customWidth="1"/>
    <col min="33" max="33" width="6.625" style="4" customWidth="1"/>
    <col min="34" max="37" width="6.625" style="5" customWidth="1"/>
    <col min="38" max="38" width="6.75" style="5" customWidth="1"/>
    <col min="39" max="39" width="5.625" style="66" customWidth="1"/>
    <col min="40" max="42" width="6.75" style="5" customWidth="1"/>
    <col min="43" max="43" width="11.625" style="4" customWidth="1"/>
    <col min="44" max="44" width="5.625" style="5" customWidth="1"/>
    <col min="45" max="16384" width="9" style="4"/>
  </cols>
  <sheetData>
    <row r="1" spans="1:45" s="2" customFormat="1" ht="39.950000000000003" customHeight="1" x14ac:dyDescent="0.25">
      <c r="A1" s="392" t="s">
        <v>1113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</row>
    <row r="2" spans="1:45" s="2" customFormat="1" ht="40.15" customHeight="1" x14ac:dyDescent="0.25">
      <c r="A2" s="393" t="s">
        <v>523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</row>
    <row r="3" spans="1:45" s="2" customFormat="1" ht="39.950000000000003" customHeight="1" x14ac:dyDescent="0.25">
      <c r="A3" s="394" t="s">
        <v>1064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</row>
    <row r="4" spans="1:45" s="122" customFormat="1" ht="24.95" customHeight="1" x14ac:dyDescent="0.25">
      <c r="A4" s="116"/>
      <c r="B4" s="117"/>
      <c r="C4" s="117"/>
      <c r="D4" s="118" t="s">
        <v>516</v>
      </c>
      <c r="E4" s="117"/>
      <c r="F4" s="117"/>
      <c r="G4" s="117"/>
      <c r="H4" s="119" t="s">
        <v>517</v>
      </c>
      <c r="I4" s="123"/>
      <c r="J4" s="124"/>
      <c r="K4" s="124"/>
      <c r="L4" s="124"/>
      <c r="M4" s="124"/>
      <c r="N4" s="124"/>
      <c r="O4" s="125"/>
      <c r="P4" s="120" t="s">
        <v>518</v>
      </c>
      <c r="Q4" s="126"/>
      <c r="R4" s="119" t="s">
        <v>519</v>
      </c>
      <c r="S4" s="123"/>
      <c r="T4" s="125"/>
      <c r="U4" s="121" t="s">
        <v>520</v>
      </c>
      <c r="V4" s="121" t="s">
        <v>521</v>
      </c>
      <c r="W4" s="121" t="s">
        <v>522</v>
      </c>
      <c r="X4" s="123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399"/>
      <c r="AM4" s="399"/>
      <c r="AN4" s="399"/>
      <c r="AO4" s="399"/>
      <c r="AP4" s="399"/>
      <c r="AQ4" s="399"/>
      <c r="AR4" s="133"/>
    </row>
    <row r="5" spans="1:45" s="2" customFormat="1" ht="24.95" customHeight="1" thickBot="1" x14ac:dyDescent="0.3">
      <c r="A5" s="386" t="s">
        <v>524</v>
      </c>
      <c r="B5" s="387"/>
      <c r="C5" s="387"/>
      <c r="D5" s="387"/>
      <c r="E5" s="387"/>
      <c r="F5" s="387"/>
      <c r="G5" s="387"/>
      <c r="H5" s="388"/>
      <c r="I5" s="400" t="s">
        <v>1188</v>
      </c>
      <c r="J5" s="401"/>
      <c r="K5" s="401"/>
      <c r="L5" s="401"/>
      <c r="M5" s="401"/>
      <c r="N5" s="401"/>
      <c r="O5" s="402"/>
      <c r="P5" s="402"/>
      <c r="Q5" s="402"/>
      <c r="R5" s="402"/>
      <c r="S5" s="401"/>
      <c r="T5" s="401"/>
      <c r="U5" s="401"/>
      <c r="V5" s="401"/>
      <c r="W5" s="401"/>
      <c r="X5" s="403" t="s">
        <v>1189</v>
      </c>
      <c r="Y5" s="404"/>
      <c r="Z5" s="404"/>
      <c r="AA5" s="405"/>
      <c r="AB5" s="405"/>
      <c r="AC5" s="405"/>
      <c r="AD5" s="405"/>
      <c r="AE5" s="406" t="s">
        <v>1190</v>
      </c>
      <c r="AF5" s="407"/>
      <c r="AG5" s="407"/>
      <c r="AH5" s="408"/>
      <c r="AI5" s="408"/>
      <c r="AJ5" s="408"/>
      <c r="AK5" s="408"/>
      <c r="AL5" s="396" t="s">
        <v>1191</v>
      </c>
      <c r="AM5" s="397"/>
      <c r="AN5" s="397"/>
      <c r="AO5" s="397"/>
      <c r="AP5" s="397"/>
      <c r="AQ5" s="398"/>
      <c r="AR5" s="134" t="s">
        <v>525</v>
      </c>
    </row>
    <row r="6" spans="1:45" s="3" customFormat="1" ht="69.95" customHeight="1" thickTop="1" x14ac:dyDescent="0.25">
      <c r="A6" s="389"/>
      <c r="B6" s="390"/>
      <c r="C6" s="390"/>
      <c r="D6" s="390"/>
      <c r="E6" s="390"/>
      <c r="F6" s="390"/>
      <c r="G6" s="390"/>
      <c r="H6" s="391"/>
      <c r="I6" s="150" t="s">
        <v>1010</v>
      </c>
      <c r="J6" s="127" t="s">
        <v>17</v>
      </c>
      <c r="K6" s="127" t="s">
        <v>526</v>
      </c>
      <c r="L6" s="135" t="s">
        <v>527</v>
      </c>
      <c r="M6" s="136" t="s">
        <v>528</v>
      </c>
      <c r="N6" s="136" t="s">
        <v>529</v>
      </c>
      <c r="O6" s="164" t="s">
        <v>1106</v>
      </c>
      <c r="P6" s="165" t="s">
        <v>530</v>
      </c>
      <c r="Q6" s="166" t="s">
        <v>531</v>
      </c>
      <c r="R6" s="167" t="s">
        <v>426</v>
      </c>
      <c r="S6" s="161" t="s">
        <v>1108</v>
      </c>
      <c r="T6" s="128" t="s">
        <v>1109</v>
      </c>
      <c r="U6" s="129" t="s">
        <v>1111</v>
      </c>
      <c r="V6" s="129" t="s">
        <v>1110</v>
      </c>
      <c r="W6" s="173" t="s">
        <v>1100</v>
      </c>
      <c r="X6" s="178" t="s">
        <v>532</v>
      </c>
      <c r="Y6" s="179" t="s">
        <v>533</v>
      </c>
      <c r="Z6" s="180" t="s">
        <v>534</v>
      </c>
      <c r="AA6" s="161" t="s">
        <v>1108</v>
      </c>
      <c r="AB6" s="128" t="s">
        <v>1109</v>
      </c>
      <c r="AC6" s="129" t="s">
        <v>1111</v>
      </c>
      <c r="AD6" s="129" t="s">
        <v>1110</v>
      </c>
      <c r="AE6" s="191" t="s">
        <v>535</v>
      </c>
      <c r="AF6" s="192" t="s">
        <v>536</v>
      </c>
      <c r="AG6" s="193" t="s">
        <v>537</v>
      </c>
      <c r="AH6" s="161" t="s">
        <v>1108</v>
      </c>
      <c r="AI6" s="128" t="s">
        <v>1109</v>
      </c>
      <c r="AJ6" s="129" t="s">
        <v>1111</v>
      </c>
      <c r="AK6" s="129" t="s">
        <v>1110</v>
      </c>
      <c r="AL6" s="137" t="s">
        <v>538</v>
      </c>
      <c r="AM6" s="83" t="s">
        <v>1101</v>
      </c>
      <c r="AN6" s="138" t="s">
        <v>539</v>
      </c>
      <c r="AO6" s="294" t="s">
        <v>1213</v>
      </c>
      <c r="AP6" s="138" t="s">
        <v>540</v>
      </c>
      <c r="AQ6" s="69" t="s">
        <v>1112</v>
      </c>
      <c r="AR6" s="294" t="s">
        <v>1129</v>
      </c>
    </row>
    <row r="7" spans="1:45" ht="48" customHeight="1" x14ac:dyDescent="0.25">
      <c r="A7" s="204" t="s">
        <v>541</v>
      </c>
      <c r="B7" s="204" t="s">
        <v>542</v>
      </c>
      <c r="C7" s="205" t="s">
        <v>543</v>
      </c>
      <c r="D7" s="206" t="s">
        <v>1102</v>
      </c>
      <c r="E7" s="207" t="s">
        <v>1105</v>
      </c>
      <c r="F7" s="208" t="s">
        <v>544</v>
      </c>
      <c r="G7" s="209" t="s">
        <v>0</v>
      </c>
      <c r="H7" s="209" t="s">
        <v>426</v>
      </c>
      <c r="I7" s="210">
        <f t="shared" ref="I7:N7" si="0">I431</f>
        <v>506</v>
      </c>
      <c r="J7" s="211">
        <f t="shared" si="0"/>
        <v>1086</v>
      </c>
      <c r="K7" s="211">
        <f t="shared" si="0"/>
        <v>120</v>
      </c>
      <c r="L7" s="212">
        <f t="shared" si="0"/>
        <v>1057</v>
      </c>
      <c r="M7" s="212">
        <f t="shared" si="0"/>
        <v>3275</v>
      </c>
      <c r="N7" s="212">
        <f t="shared" si="0"/>
        <v>9988</v>
      </c>
      <c r="O7" s="266"/>
      <c r="P7" s="265"/>
      <c r="Q7" s="213" t="s">
        <v>1107</v>
      </c>
      <c r="R7" s="214" t="s">
        <v>1107</v>
      </c>
      <c r="S7" s="215"/>
      <c r="T7" s="216"/>
      <c r="U7" s="216"/>
      <c r="V7" s="216"/>
      <c r="W7" s="217">
        <f>W431</f>
        <v>10536</v>
      </c>
      <c r="X7" s="218"/>
      <c r="Y7" s="219"/>
      <c r="Z7" s="220" t="s">
        <v>1114</v>
      </c>
      <c r="AA7" s="215"/>
      <c r="AB7" s="216"/>
      <c r="AC7" s="216"/>
      <c r="AD7" s="216"/>
      <c r="AE7" s="221"/>
      <c r="AF7" s="222"/>
      <c r="AG7" s="223" t="s">
        <v>1114</v>
      </c>
      <c r="AH7" s="215"/>
      <c r="AI7" s="216"/>
      <c r="AJ7" s="216"/>
      <c r="AK7" s="216"/>
      <c r="AL7" s="224">
        <f t="shared" ref="AL7:AR7" si="1">AL431</f>
        <v>1528</v>
      </c>
      <c r="AM7" s="225">
        <f t="shared" si="1"/>
        <v>862</v>
      </c>
      <c r="AN7" s="210">
        <f t="shared" ref="AN7" si="2">AN431</f>
        <v>1607</v>
      </c>
      <c r="AO7" s="210">
        <f t="shared" si="1"/>
        <v>73</v>
      </c>
      <c r="AP7" s="210">
        <f t="shared" si="1"/>
        <v>776</v>
      </c>
      <c r="AQ7" s="226">
        <f t="shared" si="1"/>
        <v>111</v>
      </c>
      <c r="AR7" s="210">
        <f t="shared" si="1"/>
        <v>378</v>
      </c>
    </row>
    <row r="8" spans="1:45" s="3" customFormat="1" x14ac:dyDescent="0.25">
      <c r="A8" s="18" t="s">
        <v>18</v>
      </c>
      <c r="B8" s="68">
        <v>1</v>
      </c>
      <c r="C8" s="139" t="s">
        <v>1011</v>
      </c>
      <c r="D8" s="274">
        <v>34.6</v>
      </c>
      <c r="E8" s="74">
        <f>I8+J8+K8+L8+M8+N8+O8+AL8+AN8+AO8+AP8+AQ8+AR8</f>
        <v>862</v>
      </c>
      <c r="F8" s="256">
        <f>E8</f>
        <v>862</v>
      </c>
      <c r="G8" s="257">
        <f>G9</f>
        <v>2.9312063808574276E-2</v>
      </c>
      <c r="H8" s="258">
        <f>H9</f>
        <v>97.068793619142568</v>
      </c>
      <c r="I8" s="6"/>
      <c r="J8" s="267"/>
      <c r="K8" s="267"/>
      <c r="L8" s="268"/>
      <c r="M8" s="268"/>
      <c r="N8" s="268"/>
      <c r="O8" s="296">
        <v>797</v>
      </c>
      <c r="P8" s="78">
        <f>O8</f>
        <v>797</v>
      </c>
      <c r="Q8" s="88">
        <f>Q9</f>
        <v>3.5462975907544617E-2</v>
      </c>
      <c r="R8" s="168">
        <f>R9</f>
        <v>96.453702409245537</v>
      </c>
      <c r="S8" s="162">
        <v>804</v>
      </c>
      <c r="T8" s="111">
        <f>S8</f>
        <v>804</v>
      </c>
      <c r="U8" s="130">
        <f>O8-S8</f>
        <v>-7</v>
      </c>
      <c r="V8" s="111">
        <f>U8</f>
        <v>-7</v>
      </c>
      <c r="W8" s="174"/>
      <c r="X8" s="181">
        <f>O8</f>
        <v>797</v>
      </c>
      <c r="Y8" s="75">
        <f>X8</f>
        <v>797</v>
      </c>
      <c r="Z8" s="182">
        <f>Y8/21459</f>
        <v>3.7140593690293114E-2</v>
      </c>
      <c r="AA8" s="162">
        <f>S8</f>
        <v>804</v>
      </c>
      <c r="AB8" s="111">
        <f>AA8</f>
        <v>804</v>
      </c>
      <c r="AC8" s="311">
        <f t="shared" ref="AC8:AC13" si="3">X8-AA8</f>
        <v>-7</v>
      </c>
      <c r="AD8" s="111">
        <f>AC8</f>
        <v>-7</v>
      </c>
      <c r="AE8" s="194"/>
      <c r="AF8" s="82"/>
      <c r="AG8" s="195"/>
      <c r="AH8" s="162"/>
      <c r="AI8" s="111"/>
      <c r="AJ8" s="111"/>
      <c r="AK8" s="111"/>
      <c r="AL8" s="270"/>
      <c r="AM8" s="84"/>
      <c r="AN8" s="298">
        <v>35</v>
      </c>
      <c r="AO8" s="298"/>
      <c r="AP8" s="298">
        <v>30</v>
      </c>
      <c r="AQ8" s="271"/>
      <c r="AR8" s="6"/>
      <c r="AS8" s="1"/>
    </row>
    <row r="9" spans="1:45" s="3" customFormat="1" x14ac:dyDescent="0.25">
      <c r="A9" s="18" t="s">
        <v>19</v>
      </c>
      <c r="B9" s="68">
        <v>2</v>
      </c>
      <c r="C9" s="139" t="s">
        <v>1012</v>
      </c>
      <c r="D9" s="274">
        <v>33.799999999999997</v>
      </c>
      <c r="E9" s="74">
        <f t="shared" ref="E9:E17" si="4">I9+J9+K9+L9+M9+N9+O9+AL9+AN9+AO9+AP9+AQ9+AR9</f>
        <v>755</v>
      </c>
      <c r="F9" s="256">
        <f>E9+F8</f>
        <v>1617</v>
      </c>
      <c r="G9" s="257">
        <f>F9/55165</f>
        <v>2.9312063808574276E-2</v>
      </c>
      <c r="H9" s="258">
        <f>100-(F9/55165*100)</f>
        <v>97.068793619142568</v>
      </c>
      <c r="I9" s="6"/>
      <c r="J9" s="267"/>
      <c r="K9" s="267"/>
      <c r="L9" s="268"/>
      <c r="M9" s="268"/>
      <c r="N9" s="268"/>
      <c r="O9" s="296">
        <v>725</v>
      </c>
      <c r="P9" s="78">
        <f>P8+O9</f>
        <v>1522</v>
      </c>
      <c r="Q9" s="88">
        <f>P9/42918</f>
        <v>3.5462975907544617E-2</v>
      </c>
      <c r="R9" s="168">
        <f>100-(P9/42918*100)</f>
        <v>96.453702409245537</v>
      </c>
      <c r="S9" s="162">
        <v>725</v>
      </c>
      <c r="T9" s="111">
        <f>S9+T8</f>
        <v>1529</v>
      </c>
      <c r="U9" s="130">
        <f t="shared" ref="U9:U14" si="5">O9-S9</f>
        <v>0</v>
      </c>
      <c r="V9" s="111">
        <f>U9+V8</f>
        <v>-7</v>
      </c>
      <c r="W9" s="174"/>
      <c r="X9" s="181"/>
      <c r="Y9" s="75">
        <f>X9+Y8</f>
        <v>797</v>
      </c>
      <c r="Z9" s="182">
        <f t="shared" ref="Z9:Z17" si="6">Y9/21459</f>
        <v>3.7140593690293114E-2</v>
      </c>
      <c r="AA9" s="162"/>
      <c r="AB9" s="111">
        <f>AA9+AB8</f>
        <v>804</v>
      </c>
      <c r="AC9" s="130">
        <f t="shared" si="3"/>
        <v>0</v>
      </c>
      <c r="AD9" s="111">
        <f t="shared" ref="AD9:AD17" si="7">AC9+AD8</f>
        <v>-7</v>
      </c>
      <c r="AE9" s="194">
        <f>O9</f>
        <v>725</v>
      </c>
      <c r="AF9" s="82">
        <f>AE9</f>
        <v>725</v>
      </c>
      <c r="AG9" s="196">
        <f>AF9/21459</f>
        <v>3.3785358124796126E-2</v>
      </c>
      <c r="AH9" s="162">
        <f>S9</f>
        <v>725</v>
      </c>
      <c r="AI9" s="111">
        <f>AH9+AI8</f>
        <v>725</v>
      </c>
      <c r="AJ9" s="130">
        <f t="shared" ref="AJ9:AJ13" si="8">AE9-AH9</f>
        <v>0</v>
      </c>
      <c r="AK9" s="111">
        <f t="shared" ref="AK9:AK17" si="9">AJ9+AK8</f>
        <v>0</v>
      </c>
      <c r="AL9" s="270"/>
      <c r="AM9" s="84"/>
      <c r="AN9" s="6"/>
      <c r="AO9" s="6"/>
      <c r="AP9" s="298">
        <v>30</v>
      </c>
      <c r="AQ9" s="271"/>
      <c r="AR9" s="6"/>
    </row>
    <row r="10" spans="1:45" x14ac:dyDescent="0.25">
      <c r="A10" s="18"/>
      <c r="B10" s="68">
        <v>3</v>
      </c>
      <c r="C10" s="140" t="s">
        <v>1007</v>
      </c>
      <c r="D10" s="274">
        <v>32.799999999999997</v>
      </c>
      <c r="E10" s="74">
        <f t="shared" si="4"/>
        <v>33</v>
      </c>
      <c r="F10" s="256">
        <f t="shared" ref="F10:F17" si="10">E10+F9</f>
        <v>1650</v>
      </c>
      <c r="G10" s="257">
        <f t="shared" ref="G10:G17" si="11">F10/55165</f>
        <v>2.991026919242273E-2</v>
      </c>
      <c r="H10" s="258">
        <f t="shared" ref="H10:H17" si="12">100-(F10/55165*100)</f>
        <v>97.008973080757727</v>
      </c>
      <c r="I10" s="6"/>
      <c r="J10" s="267"/>
      <c r="K10" s="267"/>
      <c r="L10" s="268"/>
      <c r="M10" s="268"/>
      <c r="N10" s="268"/>
      <c r="O10" s="296"/>
      <c r="P10" s="78">
        <f t="shared" ref="P10:P17" si="13">P9+O10</f>
        <v>1522</v>
      </c>
      <c r="Q10" s="88">
        <f t="shared" ref="Q10:Q17" si="14">P10/42918</f>
        <v>3.5462975907544617E-2</v>
      </c>
      <c r="R10" s="168">
        <f t="shared" ref="R10:R17" si="15">100-(P10/42918*100)</f>
        <v>96.453702409245537</v>
      </c>
      <c r="S10" s="162"/>
      <c r="T10" s="111">
        <f t="shared" ref="T10:T17" si="16">S10+T9</f>
        <v>1529</v>
      </c>
      <c r="U10" s="130">
        <f t="shared" si="5"/>
        <v>0</v>
      </c>
      <c r="V10" s="111">
        <f t="shared" ref="V10:V17" si="17">U10+V9</f>
        <v>-7</v>
      </c>
      <c r="W10" s="174"/>
      <c r="X10" s="181"/>
      <c r="Y10" s="75">
        <f t="shared" ref="Y10:Y17" si="18">X10+Y9</f>
        <v>797</v>
      </c>
      <c r="Z10" s="182">
        <f t="shared" si="6"/>
        <v>3.7140593690293114E-2</v>
      </c>
      <c r="AA10" s="162"/>
      <c r="AB10" s="111">
        <f t="shared" ref="AB10:AB17" si="19">AA10+AB9</f>
        <v>804</v>
      </c>
      <c r="AC10" s="130">
        <f t="shared" si="3"/>
        <v>0</v>
      </c>
      <c r="AD10" s="111">
        <f t="shared" si="7"/>
        <v>-7</v>
      </c>
      <c r="AE10" s="194"/>
      <c r="AF10" s="82">
        <f>AE10+AF9</f>
        <v>725</v>
      </c>
      <c r="AG10" s="196">
        <f t="shared" ref="AG10:AG17" si="20">AF10/21459</f>
        <v>3.3785358124796126E-2</v>
      </c>
      <c r="AH10" s="162"/>
      <c r="AI10" s="111">
        <f>AH10+AI9</f>
        <v>725</v>
      </c>
      <c r="AJ10" s="130">
        <f t="shared" si="8"/>
        <v>0</v>
      </c>
      <c r="AK10" s="111">
        <f t="shared" si="9"/>
        <v>0</v>
      </c>
      <c r="AL10" s="270"/>
      <c r="AM10" s="84"/>
      <c r="AN10" s="6"/>
      <c r="AO10" s="6"/>
      <c r="AP10" s="298"/>
      <c r="AQ10" s="302">
        <v>33</v>
      </c>
      <c r="AR10" s="6"/>
      <c r="AS10" s="3"/>
    </row>
    <row r="11" spans="1:45" x14ac:dyDescent="0.25">
      <c r="A11" s="18"/>
      <c r="B11" s="68">
        <v>4</v>
      </c>
      <c r="C11" s="140" t="s">
        <v>1009</v>
      </c>
      <c r="D11" s="274"/>
      <c r="E11" s="74">
        <f t="shared" si="4"/>
        <v>30</v>
      </c>
      <c r="F11" s="256">
        <f t="shared" si="10"/>
        <v>1680</v>
      </c>
      <c r="G11" s="257">
        <f t="shared" si="11"/>
        <v>3.0454092268648598E-2</v>
      </c>
      <c r="H11" s="258">
        <f t="shared" si="12"/>
        <v>96.954590773135138</v>
      </c>
      <c r="I11" s="6"/>
      <c r="J11" s="267"/>
      <c r="K11" s="267"/>
      <c r="L11" s="268"/>
      <c r="M11" s="268"/>
      <c r="N11" s="268"/>
      <c r="O11" s="296"/>
      <c r="P11" s="78">
        <f t="shared" si="13"/>
        <v>1522</v>
      </c>
      <c r="Q11" s="88">
        <f t="shared" si="14"/>
        <v>3.5462975907544617E-2</v>
      </c>
      <c r="R11" s="168">
        <f t="shared" si="15"/>
        <v>96.453702409245537</v>
      </c>
      <c r="S11" s="162"/>
      <c r="T11" s="111">
        <f t="shared" si="16"/>
        <v>1529</v>
      </c>
      <c r="U11" s="130">
        <f t="shared" si="5"/>
        <v>0</v>
      </c>
      <c r="V11" s="111">
        <f t="shared" si="17"/>
        <v>-7</v>
      </c>
      <c r="W11" s="174"/>
      <c r="X11" s="181"/>
      <c r="Y11" s="75">
        <f t="shared" si="18"/>
        <v>797</v>
      </c>
      <c r="Z11" s="182">
        <f t="shared" si="6"/>
        <v>3.7140593690293114E-2</v>
      </c>
      <c r="AA11" s="162"/>
      <c r="AB11" s="111">
        <f t="shared" si="19"/>
        <v>804</v>
      </c>
      <c r="AC11" s="130">
        <f t="shared" si="3"/>
        <v>0</v>
      </c>
      <c r="AD11" s="111">
        <f t="shared" si="7"/>
        <v>-7</v>
      </c>
      <c r="AE11" s="194"/>
      <c r="AF11" s="82">
        <f t="shared" ref="AF11:AF17" si="21">AE11+AF10</f>
        <v>725</v>
      </c>
      <c r="AG11" s="196">
        <f t="shared" si="20"/>
        <v>3.3785358124796126E-2</v>
      </c>
      <c r="AH11" s="162"/>
      <c r="AI11" s="111">
        <f t="shared" ref="AI11:AI17" si="22">AH11+AI10</f>
        <v>725</v>
      </c>
      <c r="AJ11" s="130">
        <f t="shared" si="8"/>
        <v>0</v>
      </c>
      <c r="AK11" s="111">
        <f t="shared" si="9"/>
        <v>0</v>
      </c>
      <c r="AL11" s="270"/>
      <c r="AM11" s="84"/>
      <c r="AN11" s="6"/>
      <c r="AO11" s="6"/>
      <c r="AP11" s="298">
        <v>30</v>
      </c>
      <c r="AQ11" s="272"/>
      <c r="AR11" s="6"/>
      <c r="AS11" s="3"/>
    </row>
    <row r="12" spans="1:45" x14ac:dyDescent="0.25">
      <c r="A12" s="18" t="s">
        <v>1001</v>
      </c>
      <c r="B12" s="68">
        <v>5</v>
      </c>
      <c r="C12" s="139" t="s">
        <v>546</v>
      </c>
      <c r="D12" s="274">
        <v>33.6</v>
      </c>
      <c r="E12" s="74">
        <f t="shared" si="4"/>
        <v>491</v>
      </c>
      <c r="F12" s="256">
        <f t="shared" si="10"/>
        <v>2171</v>
      </c>
      <c r="G12" s="257">
        <f t="shared" si="11"/>
        <v>3.9354663282878635E-2</v>
      </c>
      <c r="H12" s="258">
        <f t="shared" si="12"/>
        <v>96.064533671712141</v>
      </c>
      <c r="I12" s="6"/>
      <c r="J12" s="267"/>
      <c r="K12" s="267"/>
      <c r="L12" s="300">
        <v>28</v>
      </c>
      <c r="M12" s="268"/>
      <c r="N12" s="268"/>
      <c r="O12" s="296">
        <v>463</v>
      </c>
      <c r="P12" s="78">
        <f t="shared" si="13"/>
        <v>1985</v>
      </c>
      <c r="Q12" s="88">
        <f t="shared" si="14"/>
        <v>4.6250990260496762E-2</v>
      </c>
      <c r="R12" s="168">
        <f t="shared" si="15"/>
        <v>95.374900973950318</v>
      </c>
      <c r="S12" s="162">
        <v>487</v>
      </c>
      <c r="T12" s="111">
        <f t="shared" si="16"/>
        <v>2016</v>
      </c>
      <c r="U12" s="130">
        <f t="shared" si="5"/>
        <v>-24</v>
      </c>
      <c r="V12" s="111">
        <f t="shared" si="17"/>
        <v>-31</v>
      </c>
      <c r="W12" s="174"/>
      <c r="X12" s="181">
        <f>O12</f>
        <v>463</v>
      </c>
      <c r="Y12" s="75">
        <f t="shared" si="18"/>
        <v>1260</v>
      </c>
      <c r="Z12" s="182">
        <f t="shared" si="6"/>
        <v>5.8716622396197397E-2</v>
      </c>
      <c r="AA12" s="162">
        <f>S12</f>
        <v>487</v>
      </c>
      <c r="AB12" s="111">
        <f t="shared" si="19"/>
        <v>1291</v>
      </c>
      <c r="AC12" s="311">
        <f t="shared" si="3"/>
        <v>-24</v>
      </c>
      <c r="AD12" s="111">
        <f t="shared" si="7"/>
        <v>-31</v>
      </c>
      <c r="AE12" s="194"/>
      <c r="AF12" s="82">
        <f t="shared" si="21"/>
        <v>725</v>
      </c>
      <c r="AG12" s="196">
        <f t="shared" si="20"/>
        <v>3.3785358124796126E-2</v>
      </c>
      <c r="AH12" s="162"/>
      <c r="AI12" s="111">
        <f t="shared" si="22"/>
        <v>725</v>
      </c>
      <c r="AJ12" s="130">
        <f t="shared" si="8"/>
        <v>0</v>
      </c>
      <c r="AK12" s="111">
        <f t="shared" si="9"/>
        <v>0</v>
      </c>
      <c r="AL12" s="270"/>
      <c r="AM12" s="84"/>
      <c r="AN12" s="6"/>
      <c r="AO12" s="6"/>
      <c r="AP12" s="298"/>
      <c r="AQ12" s="271"/>
      <c r="AR12" s="6"/>
      <c r="AS12" s="3"/>
    </row>
    <row r="13" spans="1:45" s="3" customFormat="1" x14ac:dyDescent="0.25">
      <c r="A13" s="18" t="s">
        <v>1002</v>
      </c>
      <c r="B13" s="68">
        <v>6</v>
      </c>
      <c r="C13" s="139" t="s">
        <v>545</v>
      </c>
      <c r="D13" s="274">
        <v>32.799999999999997</v>
      </c>
      <c r="E13" s="74">
        <f t="shared" si="4"/>
        <v>226</v>
      </c>
      <c r="F13" s="256">
        <f t="shared" si="10"/>
        <v>2397</v>
      </c>
      <c r="G13" s="257">
        <f t="shared" si="11"/>
        <v>4.3451463790446843E-2</v>
      </c>
      <c r="H13" s="258">
        <f t="shared" si="12"/>
        <v>95.654853620955322</v>
      </c>
      <c r="I13" s="6"/>
      <c r="J13" s="267"/>
      <c r="K13" s="267"/>
      <c r="L13" s="300">
        <v>28</v>
      </c>
      <c r="M13" s="268"/>
      <c r="N13" s="268"/>
      <c r="O13" s="296">
        <v>198</v>
      </c>
      <c r="P13" s="78">
        <f t="shared" si="13"/>
        <v>2183</v>
      </c>
      <c r="Q13" s="88">
        <f t="shared" si="14"/>
        <v>5.0864439163055129E-2</v>
      </c>
      <c r="R13" s="168">
        <f t="shared" si="15"/>
        <v>94.913556083694488</v>
      </c>
      <c r="S13" s="162">
        <v>209</v>
      </c>
      <c r="T13" s="111">
        <f t="shared" si="16"/>
        <v>2225</v>
      </c>
      <c r="U13" s="130">
        <f t="shared" si="5"/>
        <v>-11</v>
      </c>
      <c r="V13" s="111">
        <f t="shared" si="17"/>
        <v>-42</v>
      </c>
      <c r="W13" s="174"/>
      <c r="X13" s="181"/>
      <c r="Y13" s="75">
        <f t="shared" si="18"/>
        <v>1260</v>
      </c>
      <c r="Z13" s="182">
        <f t="shared" si="6"/>
        <v>5.8716622396197397E-2</v>
      </c>
      <c r="AA13" s="162"/>
      <c r="AB13" s="111">
        <f t="shared" si="19"/>
        <v>1291</v>
      </c>
      <c r="AC13" s="130">
        <f t="shared" si="3"/>
        <v>0</v>
      </c>
      <c r="AD13" s="111">
        <f t="shared" si="7"/>
        <v>-31</v>
      </c>
      <c r="AE13" s="194">
        <f>O13</f>
        <v>198</v>
      </c>
      <c r="AF13" s="82">
        <f t="shared" si="21"/>
        <v>923</v>
      </c>
      <c r="AG13" s="196">
        <f t="shared" si="20"/>
        <v>4.3012255929912854E-2</v>
      </c>
      <c r="AH13" s="162">
        <f>S13</f>
        <v>209</v>
      </c>
      <c r="AI13" s="111">
        <f t="shared" si="22"/>
        <v>934</v>
      </c>
      <c r="AJ13" s="311">
        <f t="shared" si="8"/>
        <v>-11</v>
      </c>
      <c r="AK13" s="111">
        <f t="shared" si="9"/>
        <v>-11</v>
      </c>
      <c r="AL13" s="270"/>
      <c r="AM13" s="84"/>
      <c r="AN13" s="6"/>
      <c r="AO13" s="6"/>
      <c r="AP13" s="298"/>
      <c r="AQ13" s="271"/>
      <c r="AR13" s="6"/>
    </row>
    <row r="14" spans="1:45" s="3" customFormat="1" x14ac:dyDescent="0.25">
      <c r="A14" s="18" t="s">
        <v>20</v>
      </c>
      <c r="B14" s="68">
        <v>7</v>
      </c>
      <c r="C14" s="139" t="s">
        <v>1013</v>
      </c>
      <c r="D14" s="274">
        <v>31.8</v>
      </c>
      <c r="E14" s="74">
        <f t="shared" si="4"/>
        <v>730</v>
      </c>
      <c r="F14" s="256">
        <f t="shared" si="10"/>
        <v>3127</v>
      </c>
      <c r="G14" s="257">
        <f t="shared" si="11"/>
        <v>5.6684491978609627E-2</v>
      </c>
      <c r="H14" s="258">
        <f t="shared" si="12"/>
        <v>94.331550802139034</v>
      </c>
      <c r="I14" s="6"/>
      <c r="J14" s="267"/>
      <c r="K14" s="267"/>
      <c r="L14" s="268"/>
      <c r="M14" s="268"/>
      <c r="N14" s="300"/>
      <c r="O14" s="296">
        <v>730</v>
      </c>
      <c r="P14" s="78">
        <f t="shared" si="13"/>
        <v>2913</v>
      </c>
      <c r="Q14" s="88">
        <f t="shared" si="14"/>
        <v>6.7873619460366283E-2</v>
      </c>
      <c r="R14" s="168">
        <f t="shared" si="15"/>
        <v>93.212638053963374</v>
      </c>
      <c r="S14" s="162">
        <v>742</v>
      </c>
      <c r="T14" s="111">
        <f t="shared" si="16"/>
        <v>2967</v>
      </c>
      <c r="U14" s="130">
        <f t="shared" si="5"/>
        <v>-12</v>
      </c>
      <c r="V14" s="111">
        <f t="shared" si="17"/>
        <v>-54</v>
      </c>
      <c r="W14" s="174"/>
      <c r="X14" s="181">
        <f>O14</f>
        <v>730</v>
      </c>
      <c r="Y14" s="75">
        <f t="shared" si="18"/>
        <v>1990</v>
      </c>
      <c r="Z14" s="182">
        <f t="shared" si="6"/>
        <v>9.2734982990819698E-2</v>
      </c>
      <c r="AA14" s="162">
        <f>S14</f>
        <v>742</v>
      </c>
      <c r="AB14" s="111">
        <f t="shared" si="19"/>
        <v>2033</v>
      </c>
      <c r="AC14" s="311">
        <f t="shared" ref="AC14" si="23">X14-AA14</f>
        <v>-12</v>
      </c>
      <c r="AD14" s="111">
        <f t="shared" si="7"/>
        <v>-43</v>
      </c>
      <c r="AE14" s="194"/>
      <c r="AF14" s="82">
        <f t="shared" si="21"/>
        <v>923</v>
      </c>
      <c r="AG14" s="196">
        <f t="shared" si="20"/>
        <v>4.3012255929912854E-2</v>
      </c>
      <c r="AH14" s="162"/>
      <c r="AI14" s="111">
        <f t="shared" si="22"/>
        <v>934</v>
      </c>
      <c r="AJ14" s="130">
        <f t="shared" ref="AJ14" si="24">AE14-AH14</f>
        <v>0</v>
      </c>
      <c r="AK14" s="111">
        <f t="shared" si="9"/>
        <v>-11</v>
      </c>
      <c r="AL14" s="270"/>
      <c r="AM14" s="84"/>
      <c r="AN14" s="6"/>
      <c r="AO14" s="6"/>
      <c r="AP14" s="6"/>
      <c r="AQ14" s="271"/>
      <c r="AR14" s="6"/>
    </row>
    <row r="15" spans="1:45" x14ac:dyDescent="0.25">
      <c r="A15" s="18" t="s">
        <v>64</v>
      </c>
      <c r="B15" s="68">
        <v>8</v>
      </c>
      <c r="C15" s="139" t="s">
        <v>1014</v>
      </c>
      <c r="D15" s="274">
        <v>30.8</v>
      </c>
      <c r="E15" s="74">
        <f t="shared" si="4"/>
        <v>716</v>
      </c>
      <c r="F15" s="256">
        <f t="shared" si="10"/>
        <v>3843</v>
      </c>
      <c r="G15" s="257">
        <f t="shared" si="11"/>
        <v>6.9663736064533674E-2</v>
      </c>
      <c r="H15" s="258">
        <f t="shared" si="12"/>
        <v>93.033626393546626</v>
      </c>
      <c r="I15" s="6"/>
      <c r="J15" s="267"/>
      <c r="K15" s="267"/>
      <c r="L15" s="268"/>
      <c r="M15" s="268"/>
      <c r="N15" s="300"/>
      <c r="O15" s="296">
        <v>716</v>
      </c>
      <c r="P15" s="78">
        <f t="shared" si="13"/>
        <v>3629</v>
      </c>
      <c r="Q15" s="88">
        <f t="shared" si="14"/>
        <v>8.455659629992078E-2</v>
      </c>
      <c r="R15" s="168">
        <f t="shared" si="15"/>
        <v>91.544340370007916</v>
      </c>
      <c r="S15" s="162">
        <v>715</v>
      </c>
      <c r="T15" s="111">
        <f t="shared" si="16"/>
        <v>3682</v>
      </c>
      <c r="U15" s="130">
        <f t="shared" ref="U15:U17" si="25">O15-S15</f>
        <v>1</v>
      </c>
      <c r="V15" s="111">
        <f t="shared" si="17"/>
        <v>-53</v>
      </c>
      <c r="W15" s="174"/>
      <c r="X15" s="181"/>
      <c r="Y15" s="75">
        <f t="shared" si="18"/>
        <v>1990</v>
      </c>
      <c r="Z15" s="182">
        <f t="shared" si="6"/>
        <v>9.2734982990819698E-2</v>
      </c>
      <c r="AA15" s="162"/>
      <c r="AB15" s="111">
        <f t="shared" si="19"/>
        <v>2033</v>
      </c>
      <c r="AC15" s="130">
        <f t="shared" ref="AC15:AC17" si="26">X15-AA15</f>
        <v>0</v>
      </c>
      <c r="AD15" s="111">
        <f t="shared" si="7"/>
        <v>-43</v>
      </c>
      <c r="AE15" s="194">
        <f>O15</f>
        <v>716</v>
      </c>
      <c r="AF15" s="82">
        <f t="shared" si="21"/>
        <v>1639</v>
      </c>
      <c r="AG15" s="196">
        <f t="shared" si="20"/>
        <v>7.6378209609021849E-2</v>
      </c>
      <c r="AH15" s="162">
        <f>S15</f>
        <v>715</v>
      </c>
      <c r="AI15" s="111">
        <f t="shared" si="22"/>
        <v>1649</v>
      </c>
      <c r="AJ15" s="130">
        <f t="shared" ref="AJ15:AJ17" si="27">AE15-AH15</f>
        <v>1</v>
      </c>
      <c r="AK15" s="111">
        <f t="shared" si="9"/>
        <v>-10</v>
      </c>
      <c r="AL15" s="270"/>
      <c r="AM15" s="84"/>
      <c r="AN15" s="6"/>
      <c r="AO15" s="6"/>
      <c r="AP15" s="6"/>
      <c r="AQ15" s="271"/>
      <c r="AR15" s="6"/>
      <c r="AS15" s="3"/>
    </row>
    <row r="16" spans="1:45" s="3" customFormat="1" x14ac:dyDescent="0.25">
      <c r="A16" s="18" t="s">
        <v>999</v>
      </c>
      <c r="B16" s="68">
        <v>9</v>
      </c>
      <c r="C16" s="139" t="s">
        <v>547</v>
      </c>
      <c r="D16" s="274">
        <v>30.8</v>
      </c>
      <c r="E16" s="74">
        <f t="shared" si="4"/>
        <v>348</v>
      </c>
      <c r="F16" s="256">
        <f t="shared" si="10"/>
        <v>4191</v>
      </c>
      <c r="G16" s="257">
        <f t="shared" si="11"/>
        <v>7.5972083748753735E-2</v>
      </c>
      <c r="H16" s="258">
        <f t="shared" si="12"/>
        <v>92.402791625124621</v>
      </c>
      <c r="I16" s="6"/>
      <c r="J16" s="267"/>
      <c r="K16" s="267"/>
      <c r="L16" s="268"/>
      <c r="M16" s="268"/>
      <c r="N16" s="300"/>
      <c r="O16" s="296">
        <v>333</v>
      </c>
      <c r="P16" s="78">
        <f t="shared" si="13"/>
        <v>3962</v>
      </c>
      <c r="Q16" s="88">
        <f t="shared" si="14"/>
        <v>9.2315578545132573E-2</v>
      </c>
      <c r="R16" s="168">
        <f t="shared" si="15"/>
        <v>90.768442145486745</v>
      </c>
      <c r="S16" s="162">
        <v>332</v>
      </c>
      <c r="T16" s="111">
        <f t="shared" si="16"/>
        <v>4014</v>
      </c>
      <c r="U16" s="130">
        <f t="shared" si="25"/>
        <v>1</v>
      </c>
      <c r="V16" s="111">
        <f t="shared" si="17"/>
        <v>-52</v>
      </c>
      <c r="W16" s="174"/>
      <c r="X16" s="181">
        <f>O16</f>
        <v>333</v>
      </c>
      <c r="Y16" s="75">
        <f t="shared" si="18"/>
        <v>2323</v>
      </c>
      <c r="Z16" s="182">
        <f t="shared" si="6"/>
        <v>0.1082529474812433</v>
      </c>
      <c r="AA16" s="162">
        <f>S16</f>
        <v>332</v>
      </c>
      <c r="AB16" s="111">
        <f t="shared" si="19"/>
        <v>2365</v>
      </c>
      <c r="AC16" s="130">
        <f t="shared" si="26"/>
        <v>1</v>
      </c>
      <c r="AD16" s="111">
        <f t="shared" si="7"/>
        <v>-42</v>
      </c>
      <c r="AE16" s="194"/>
      <c r="AF16" s="82">
        <f t="shared" si="21"/>
        <v>1639</v>
      </c>
      <c r="AG16" s="196">
        <f t="shared" si="20"/>
        <v>7.6378209609021849E-2</v>
      </c>
      <c r="AH16" s="162"/>
      <c r="AI16" s="111">
        <f t="shared" si="22"/>
        <v>1649</v>
      </c>
      <c r="AJ16" s="130">
        <f t="shared" si="27"/>
        <v>0</v>
      </c>
      <c r="AK16" s="111">
        <f t="shared" si="9"/>
        <v>-10</v>
      </c>
      <c r="AL16" s="270"/>
      <c r="AM16" s="84"/>
      <c r="AN16" s="298">
        <v>15</v>
      </c>
      <c r="AO16" s="298"/>
      <c r="AP16" s="6"/>
      <c r="AQ16" s="271"/>
      <c r="AR16" s="6"/>
    </row>
    <row r="17" spans="1:45" s="3" customFormat="1" x14ac:dyDescent="0.25">
      <c r="A17" s="18" t="s">
        <v>1000</v>
      </c>
      <c r="B17" s="68">
        <v>10</v>
      </c>
      <c r="C17" s="139" t="s">
        <v>548</v>
      </c>
      <c r="D17" s="274">
        <v>29.8</v>
      </c>
      <c r="E17" s="74">
        <f t="shared" si="4"/>
        <v>347</v>
      </c>
      <c r="F17" s="256">
        <f t="shared" si="10"/>
        <v>4538</v>
      </c>
      <c r="G17" s="257">
        <f t="shared" si="11"/>
        <v>8.2262303997099606E-2</v>
      </c>
      <c r="H17" s="258">
        <f t="shared" si="12"/>
        <v>91.773769600290038</v>
      </c>
      <c r="I17" s="6"/>
      <c r="J17" s="267"/>
      <c r="K17" s="267"/>
      <c r="L17" s="268"/>
      <c r="M17" s="268"/>
      <c r="N17" s="300"/>
      <c r="O17" s="296">
        <v>332</v>
      </c>
      <c r="P17" s="78">
        <f t="shared" si="13"/>
        <v>4294</v>
      </c>
      <c r="Q17" s="88">
        <f t="shared" si="14"/>
        <v>0.10005126054336176</v>
      </c>
      <c r="R17" s="168">
        <f t="shared" si="15"/>
        <v>89.994873945663826</v>
      </c>
      <c r="S17" s="162">
        <v>333</v>
      </c>
      <c r="T17" s="111">
        <f t="shared" si="16"/>
        <v>4347</v>
      </c>
      <c r="U17" s="130">
        <f t="shared" si="25"/>
        <v>-1</v>
      </c>
      <c r="V17" s="111">
        <f t="shared" si="17"/>
        <v>-53</v>
      </c>
      <c r="W17" s="174"/>
      <c r="X17" s="181"/>
      <c r="Y17" s="75">
        <f t="shared" si="18"/>
        <v>2323</v>
      </c>
      <c r="Z17" s="182">
        <f t="shared" si="6"/>
        <v>0.1082529474812433</v>
      </c>
      <c r="AA17" s="162"/>
      <c r="AB17" s="111">
        <f t="shared" si="19"/>
        <v>2365</v>
      </c>
      <c r="AC17" s="130">
        <f t="shared" si="26"/>
        <v>0</v>
      </c>
      <c r="AD17" s="111">
        <f t="shared" si="7"/>
        <v>-42</v>
      </c>
      <c r="AE17" s="194">
        <f>O17</f>
        <v>332</v>
      </c>
      <c r="AF17" s="82">
        <f t="shared" si="21"/>
        <v>1971</v>
      </c>
      <c r="AG17" s="196">
        <f t="shared" si="20"/>
        <v>9.1849573605480211E-2</v>
      </c>
      <c r="AH17" s="162">
        <f>S17</f>
        <v>333</v>
      </c>
      <c r="AI17" s="111">
        <f t="shared" si="22"/>
        <v>1982</v>
      </c>
      <c r="AJ17" s="130">
        <f t="shared" si="27"/>
        <v>-1</v>
      </c>
      <c r="AK17" s="111">
        <f t="shared" si="9"/>
        <v>-11</v>
      </c>
      <c r="AL17" s="270"/>
      <c r="AM17" s="84"/>
      <c r="AN17" s="298">
        <v>15</v>
      </c>
      <c r="AO17" s="298"/>
      <c r="AP17" s="6"/>
      <c r="AQ17" s="271"/>
      <c r="AR17" s="6"/>
    </row>
    <row r="18" spans="1:45" s="3" customFormat="1" x14ac:dyDescent="0.25">
      <c r="A18" s="18" t="s">
        <v>65</v>
      </c>
      <c r="B18" s="68">
        <v>11</v>
      </c>
      <c r="C18" s="139" t="s">
        <v>556</v>
      </c>
      <c r="D18" s="274">
        <v>29.6</v>
      </c>
      <c r="E18" s="74">
        <f>I18+J18+K18+L18+M18+N18+O18+AL18+AN18+AO18+AP18+AQ18+AR18</f>
        <v>558</v>
      </c>
      <c r="F18" s="256">
        <f>E18+F17</f>
        <v>5096</v>
      </c>
      <c r="G18" s="257">
        <f>F18/55165</f>
        <v>9.2377413214900755E-2</v>
      </c>
      <c r="H18" s="258">
        <f>100-(F18/55165*100)</f>
        <v>90.762258678509923</v>
      </c>
      <c r="I18" s="6"/>
      <c r="J18" s="267"/>
      <c r="K18" s="267"/>
      <c r="L18" s="300">
        <v>51</v>
      </c>
      <c r="M18" s="268"/>
      <c r="N18" s="300"/>
      <c r="O18" s="296">
        <v>474</v>
      </c>
      <c r="P18" s="78">
        <f>P17+O18</f>
        <v>4768</v>
      </c>
      <c r="Q18" s="88">
        <f>P18/42918</f>
        <v>0.11109557761312269</v>
      </c>
      <c r="R18" s="168">
        <f>100-(P18/42918*100)</f>
        <v>88.890442238687726</v>
      </c>
      <c r="S18" s="162">
        <v>460</v>
      </c>
      <c r="T18" s="111">
        <f>S18+T17</f>
        <v>4807</v>
      </c>
      <c r="U18" s="130">
        <f>O18-S18</f>
        <v>14</v>
      </c>
      <c r="V18" s="111">
        <f>U18+V17</f>
        <v>-39</v>
      </c>
      <c r="W18" s="174"/>
      <c r="X18" s="181"/>
      <c r="Y18" s="75">
        <f>X18+Y17</f>
        <v>2323</v>
      </c>
      <c r="Z18" s="182">
        <f>Y18/21459</f>
        <v>0.1082529474812433</v>
      </c>
      <c r="AA18" s="162"/>
      <c r="AB18" s="111">
        <f>AA18+AB17</f>
        <v>2365</v>
      </c>
      <c r="AC18" s="130">
        <f>X18-AA18</f>
        <v>0</v>
      </c>
      <c r="AD18" s="111">
        <f>AC18+AD17</f>
        <v>-42</v>
      </c>
      <c r="AE18" s="194"/>
      <c r="AF18" s="82">
        <f>AE18+AF17</f>
        <v>1971</v>
      </c>
      <c r="AG18" s="196">
        <f>AF18/21459</f>
        <v>9.1849573605480211E-2</v>
      </c>
      <c r="AH18" s="162"/>
      <c r="AI18" s="111">
        <f>AH18+AI17</f>
        <v>1982</v>
      </c>
      <c r="AJ18" s="130">
        <f>AE18-AH18</f>
        <v>0</v>
      </c>
      <c r="AK18" s="111">
        <f>AJ18+AK17</f>
        <v>-11</v>
      </c>
      <c r="AL18" s="270"/>
      <c r="AM18" s="84"/>
      <c r="AN18" s="298">
        <v>33</v>
      </c>
      <c r="AO18" s="298"/>
      <c r="AP18" s="6"/>
      <c r="AQ18" s="271"/>
      <c r="AR18" s="6"/>
    </row>
    <row r="19" spans="1:45" s="3" customFormat="1" x14ac:dyDescent="0.25">
      <c r="A19" s="18" t="s">
        <v>71</v>
      </c>
      <c r="B19" s="68">
        <v>12</v>
      </c>
      <c r="C19" s="142" t="s">
        <v>838</v>
      </c>
      <c r="D19" s="274">
        <v>29.6</v>
      </c>
      <c r="E19" s="74">
        <f>I19+J19+K19+L19+M19+N19+O19+AL19+AN19+AO19+AP19+AQ19+AR19</f>
        <v>29</v>
      </c>
      <c r="F19" s="256">
        <f>E19+F18</f>
        <v>5125</v>
      </c>
      <c r="G19" s="257">
        <f>F19/55165</f>
        <v>9.2903108855252423E-2</v>
      </c>
      <c r="H19" s="258">
        <f>100-(F19/55165*100)</f>
        <v>90.709689114474756</v>
      </c>
      <c r="I19" s="6"/>
      <c r="J19" s="267"/>
      <c r="K19" s="267"/>
      <c r="L19" s="268"/>
      <c r="M19" s="268"/>
      <c r="N19" s="268"/>
      <c r="O19" s="296">
        <v>29</v>
      </c>
      <c r="P19" s="78">
        <f>P18+O19</f>
        <v>4797</v>
      </c>
      <c r="Q19" s="88">
        <f>P19/42918</f>
        <v>0.11177128477561862</v>
      </c>
      <c r="R19" s="168">
        <f>100-(P19/42918*100)</f>
        <v>88.822871522438135</v>
      </c>
      <c r="S19" s="162">
        <v>29</v>
      </c>
      <c r="T19" s="111">
        <f>S19+T18</f>
        <v>4836</v>
      </c>
      <c r="U19" s="130">
        <f>O19-S19</f>
        <v>0</v>
      </c>
      <c r="V19" s="111">
        <f>U19+V18</f>
        <v>-39</v>
      </c>
      <c r="W19" s="174"/>
      <c r="X19" s="181"/>
      <c r="Y19" s="75">
        <f>X19+Y18</f>
        <v>2323</v>
      </c>
      <c r="Z19" s="182">
        <f>Y19/21459</f>
        <v>0.1082529474812433</v>
      </c>
      <c r="AA19" s="162"/>
      <c r="AB19" s="111">
        <f>AA19+AB18</f>
        <v>2365</v>
      </c>
      <c r="AC19" s="130">
        <f>X19-AA19</f>
        <v>0</v>
      </c>
      <c r="AD19" s="111">
        <f>AC19+AD18</f>
        <v>-42</v>
      </c>
      <c r="AE19" s="194"/>
      <c r="AF19" s="82">
        <f>AE19+AF18</f>
        <v>1971</v>
      </c>
      <c r="AG19" s="196">
        <f>AF19/21459</f>
        <v>9.1849573605480211E-2</v>
      </c>
      <c r="AH19" s="162"/>
      <c r="AI19" s="111">
        <f>AH19+AI18</f>
        <v>1982</v>
      </c>
      <c r="AJ19" s="130">
        <f>AE19-AH19</f>
        <v>0</v>
      </c>
      <c r="AK19" s="111">
        <f>AJ19+AK18</f>
        <v>-11</v>
      </c>
      <c r="AL19" s="270"/>
      <c r="AM19" s="84"/>
      <c r="AN19" s="6"/>
      <c r="AO19" s="6"/>
      <c r="AP19" s="6"/>
      <c r="AQ19" s="271"/>
      <c r="AR19" s="6"/>
      <c r="AS19" s="4"/>
    </row>
    <row r="20" spans="1:45" s="3" customFormat="1" x14ac:dyDescent="0.25">
      <c r="A20" s="18" t="s">
        <v>74</v>
      </c>
      <c r="B20" s="68">
        <v>13</v>
      </c>
      <c r="C20" s="142" t="s">
        <v>903</v>
      </c>
      <c r="D20" s="274">
        <v>29.6</v>
      </c>
      <c r="E20" s="74">
        <f>I20+J20+K20+L20+M20+N20+O20+AL20+AN20+AO20+AP20+AQ20+AR20</f>
        <v>58</v>
      </c>
      <c r="F20" s="256">
        <f>E20+F19</f>
        <v>5183</v>
      </c>
      <c r="G20" s="257">
        <f>F20/55165</f>
        <v>9.3954500135955771E-2</v>
      </c>
      <c r="H20" s="258">
        <f>100-(F20/55165*100)</f>
        <v>90.604549986404422</v>
      </c>
      <c r="I20" s="6"/>
      <c r="J20" s="267"/>
      <c r="K20" s="267"/>
      <c r="L20" s="268"/>
      <c r="M20" s="268"/>
      <c r="N20" s="268"/>
      <c r="O20" s="296">
        <v>58</v>
      </c>
      <c r="P20" s="78">
        <f>P19+O20</f>
        <v>4855</v>
      </c>
      <c r="Q20" s="88">
        <f>P20/42918</f>
        <v>0.11312269910061047</v>
      </c>
      <c r="R20" s="168">
        <f>100-(P20/42918*100)</f>
        <v>88.687730089938952</v>
      </c>
      <c r="S20" s="162">
        <v>58</v>
      </c>
      <c r="T20" s="111">
        <f>S20+T19</f>
        <v>4894</v>
      </c>
      <c r="U20" s="130">
        <f>O20-S20</f>
        <v>0</v>
      </c>
      <c r="V20" s="111">
        <f>U20+V19</f>
        <v>-39</v>
      </c>
      <c r="W20" s="174"/>
      <c r="X20" s="181"/>
      <c r="Y20" s="75">
        <f>X20+Y19</f>
        <v>2323</v>
      </c>
      <c r="Z20" s="182">
        <f>Y20/21459</f>
        <v>0.1082529474812433</v>
      </c>
      <c r="AA20" s="162"/>
      <c r="AB20" s="111">
        <f>AA20+AB19</f>
        <v>2365</v>
      </c>
      <c r="AC20" s="130">
        <f>X20-AA20</f>
        <v>0</v>
      </c>
      <c r="AD20" s="111">
        <f>AC20+AD19</f>
        <v>-42</v>
      </c>
      <c r="AE20" s="194"/>
      <c r="AF20" s="82">
        <f>AE20+AF19</f>
        <v>1971</v>
      </c>
      <c r="AG20" s="196">
        <f>AF20/21459</f>
        <v>9.1849573605480211E-2</v>
      </c>
      <c r="AH20" s="162"/>
      <c r="AI20" s="111">
        <f>AH20+AI19</f>
        <v>1982</v>
      </c>
      <c r="AJ20" s="130">
        <f>AE20-AH20</f>
        <v>0</v>
      </c>
      <c r="AK20" s="111">
        <f>AJ20+AK19</f>
        <v>-11</v>
      </c>
      <c r="AL20" s="270"/>
      <c r="AM20" s="84"/>
      <c r="AN20" s="6"/>
      <c r="AO20" s="6"/>
      <c r="AP20" s="6"/>
      <c r="AQ20" s="271"/>
      <c r="AR20" s="6"/>
      <c r="AS20" s="4"/>
    </row>
    <row r="21" spans="1:45" s="3" customFormat="1" x14ac:dyDescent="0.25">
      <c r="A21" s="18" t="s">
        <v>21</v>
      </c>
      <c r="B21" s="68">
        <v>14</v>
      </c>
      <c r="C21" s="139" t="s">
        <v>632</v>
      </c>
      <c r="D21" s="274">
        <v>28.8</v>
      </c>
      <c r="E21" s="74">
        <f>I21+J21+K21+L21+M21+N21+O21+AL21+AN21+AO21+AP21+AQ21+AR21</f>
        <v>170</v>
      </c>
      <c r="F21" s="256">
        <f>E21+F20</f>
        <v>5353</v>
      </c>
      <c r="G21" s="257">
        <f>F21/55165</f>
        <v>9.7036164234569025E-2</v>
      </c>
      <c r="H21" s="258">
        <f>100-(F21/55165*100)</f>
        <v>90.296383576543093</v>
      </c>
      <c r="I21" s="6"/>
      <c r="J21" s="267"/>
      <c r="K21" s="267"/>
      <c r="L21" s="300">
        <v>30</v>
      </c>
      <c r="M21" s="268"/>
      <c r="N21" s="300"/>
      <c r="O21" s="296">
        <v>140</v>
      </c>
      <c r="P21" s="78">
        <f>P20+O21</f>
        <v>4995</v>
      </c>
      <c r="Q21" s="88">
        <f>P21/42918</f>
        <v>0.11638473367817699</v>
      </c>
      <c r="R21" s="168">
        <f>100-(P21/42918*100)</f>
        <v>88.361526632182304</v>
      </c>
      <c r="S21" s="162">
        <v>140</v>
      </c>
      <c r="T21" s="111">
        <f>S21+T20</f>
        <v>5034</v>
      </c>
      <c r="U21" s="130">
        <f>O21-S21</f>
        <v>0</v>
      </c>
      <c r="V21" s="111">
        <f>U21+V20</f>
        <v>-39</v>
      </c>
      <c r="W21" s="174"/>
      <c r="X21" s="181"/>
      <c r="Y21" s="75">
        <f>X21+Y20</f>
        <v>2323</v>
      </c>
      <c r="Z21" s="182">
        <f>Y21/21459</f>
        <v>0.1082529474812433</v>
      </c>
      <c r="AA21" s="162"/>
      <c r="AB21" s="111">
        <f>AA21+AB20</f>
        <v>2365</v>
      </c>
      <c r="AC21" s="130">
        <f>X21-AA21</f>
        <v>0</v>
      </c>
      <c r="AD21" s="111">
        <f>AC21+AD20</f>
        <v>-42</v>
      </c>
      <c r="AE21" s="194"/>
      <c r="AF21" s="82">
        <f>AE21+AF20</f>
        <v>1971</v>
      </c>
      <c r="AG21" s="196">
        <f>AF21/21459</f>
        <v>9.1849573605480211E-2</v>
      </c>
      <c r="AH21" s="162"/>
      <c r="AI21" s="111">
        <f>AH21+AI20</f>
        <v>1982</v>
      </c>
      <c r="AJ21" s="130">
        <f>AE21-AH21</f>
        <v>0</v>
      </c>
      <c r="AK21" s="111">
        <f>AJ21+AK20</f>
        <v>-11</v>
      </c>
      <c r="AL21" s="270"/>
      <c r="AM21" s="84"/>
      <c r="AN21" s="6"/>
      <c r="AO21" s="6"/>
      <c r="AP21" s="6"/>
      <c r="AQ21" s="303"/>
      <c r="AR21" s="6"/>
    </row>
    <row r="22" spans="1:45" x14ac:dyDescent="0.25">
      <c r="A22" s="18"/>
      <c r="B22" s="68">
        <v>15</v>
      </c>
      <c r="C22" s="140" t="s">
        <v>1008</v>
      </c>
      <c r="D22" s="274">
        <v>29.8</v>
      </c>
      <c r="E22" s="74">
        <f>I22+J22+K22+L22+M22+N22+O22+AL22+AN22+AO22+AP22+AQ22+AR22</f>
        <v>35</v>
      </c>
      <c r="F22" s="256">
        <f>E22+F21</f>
        <v>5388</v>
      </c>
      <c r="G22" s="257">
        <f>F22/55165</f>
        <v>9.7670624490165864E-2</v>
      </c>
      <c r="H22" s="258">
        <f>100-(F22/55165*100)</f>
        <v>90.232937550983408</v>
      </c>
      <c r="I22" s="6"/>
      <c r="J22" s="267"/>
      <c r="K22" s="267"/>
      <c r="L22" s="268"/>
      <c r="M22" s="268"/>
      <c r="N22" s="268"/>
      <c r="O22" s="269"/>
      <c r="P22" s="78">
        <f>P21+O22</f>
        <v>4995</v>
      </c>
      <c r="Q22" s="88">
        <f>P22/42918</f>
        <v>0.11638473367817699</v>
      </c>
      <c r="R22" s="168">
        <f>100-(P22/42918*100)</f>
        <v>88.361526632182304</v>
      </c>
      <c r="S22" s="162"/>
      <c r="T22" s="111">
        <f>S22+T21</f>
        <v>5034</v>
      </c>
      <c r="U22" s="130">
        <f>O22-S22</f>
        <v>0</v>
      </c>
      <c r="V22" s="111">
        <f>U22+V21</f>
        <v>-39</v>
      </c>
      <c r="W22" s="174"/>
      <c r="X22" s="181"/>
      <c r="Y22" s="75">
        <f>X22+Y21</f>
        <v>2323</v>
      </c>
      <c r="Z22" s="182">
        <f>Y22/21459</f>
        <v>0.1082529474812433</v>
      </c>
      <c r="AA22" s="162"/>
      <c r="AB22" s="111">
        <f>AA22+AB21</f>
        <v>2365</v>
      </c>
      <c r="AC22" s="130">
        <f>X22-AA22</f>
        <v>0</v>
      </c>
      <c r="AD22" s="111">
        <f>AC22+AD21</f>
        <v>-42</v>
      </c>
      <c r="AE22" s="194"/>
      <c r="AF22" s="82">
        <f>AE22+AF21</f>
        <v>1971</v>
      </c>
      <c r="AG22" s="196">
        <f>AF22/21459</f>
        <v>9.1849573605480211E-2</v>
      </c>
      <c r="AH22" s="162"/>
      <c r="AI22" s="111">
        <f>AH22+AI21</f>
        <v>1982</v>
      </c>
      <c r="AJ22" s="130">
        <f>AE22-AH22</f>
        <v>0</v>
      </c>
      <c r="AK22" s="111">
        <f>AJ22+AK21</f>
        <v>-11</v>
      </c>
      <c r="AL22" s="270"/>
      <c r="AM22" s="84"/>
      <c r="AN22" s="6"/>
      <c r="AO22" s="6"/>
      <c r="AP22" s="6"/>
      <c r="AQ22" s="302">
        <v>35</v>
      </c>
      <c r="AR22" s="6"/>
      <c r="AS22" s="3"/>
    </row>
    <row r="23" spans="1:45" x14ac:dyDescent="0.25">
      <c r="A23" s="18" t="s">
        <v>68</v>
      </c>
      <c r="B23" s="68">
        <v>16</v>
      </c>
      <c r="C23" s="139" t="s">
        <v>571</v>
      </c>
      <c r="D23" s="274">
        <v>28.8</v>
      </c>
      <c r="E23" s="74">
        <f>I23+J23+K23+L23+M23+N23+O23+AL23+AN23+AO23+AP23+AQ23+AR23</f>
        <v>342</v>
      </c>
      <c r="F23" s="256">
        <f>E23+F22</f>
        <v>5730</v>
      </c>
      <c r="G23" s="257">
        <f>F23/55165</f>
        <v>0.10387020755914075</v>
      </c>
      <c r="H23" s="258">
        <f>100-(F23/55165*100)</f>
        <v>89.612979244085921</v>
      </c>
      <c r="I23" s="6"/>
      <c r="J23" s="267"/>
      <c r="K23" s="267"/>
      <c r="L23" s="300">
        <v>39</v>
      </c>
      <c r="M23" s="268"/>
      <c r="N23" s="300">
        <v>37</v>
      </c>
      <c r="O23" s="296">
        <v>266</v>
      </c>
      <c r="P23" s="78">
        <f>P22+O23</f>
        <v>5261</v>
      </c>
      <c r="Q23" s="88">
        <f>P23/42918</f>
        <v>0.12258259937555338</v>
      </c>
      <c r="R23" s="168">
        <f>100-(P23/42918*100)</f>
        <v>87.741740062444663</v>
      </c>
      <c r="S23" s="162">
        <v>273</v>
      </c>
      <c r="T23" s="111">
        <f>S23+T22</f>
        <v>5307</v>
      </c>
      <c r="U23" s="130">
        <f>O23-S23</f>
        <v>-7</v>
      </c>
      <c r="V23" s="111">
        <f>U23+V22</f>
        <v>-46</v>
      </c>
      <c r="W23" s="174"/>
      <c r="X23" s="181"/>
      <c r="Y23" s="75">
        <f>X23+Y22</f>
        <v>2323</v>
      </c>
      <c r="Z23" s="182">
        <f>Y23/21459</f>
        <v>0.1082529474812433</v>
      </c>
      <c r="AA23" s="162"/>
      <c r="AB23" s="111">
        <f>AA23+AB22</f>
        <v>2365</v>
      </c>
      <c r="AC23" s="130">
        <f>X23-AA23</f>
        <v>0</v>
      </c>
      <c r="AD23" s="111">
        <f>AC23+AD22</f>
        <v>-42</v>
      </c>
      <c r="AE23" s="194"/>
      <c r="AF23" s="82">
        <f>AE23+AF22</f>
        <v>1971</v>
      </c>
      <c r="AG23" s="196">
        <f>AF23/21459</f>
        <v>9.1849573605480211E-2</v>
      </c>
      <c r="AH23" s="162"/>
      <c r="AI23" s="111">
        <f>AH23+AI22</f>
        <v>1982</v>
      </c>
      <c r="AJ23" s="130">
        <f>AE23-AH23</f>
        <v>0</v>
      </c>
      <c r="AK23" s="111">
        <f>AJ23+AK22</f>
        <v>-11</v>
      </c>
      <c r="AL23" s="270"/>
      <c r="AM23" s="84"/>
      <c r="AN23" s="6"/>
      <c r="AO23" s="6"/>
      <c r="AP23" s="6"/>
      <c r="AQ23" s="271"/>
      <c r="AR23" s="6"/>
      <c r="AS23" s="3"/>
    </row>
    <row r="24" spans="1:45" s="3" customFormat="1" x14ac:dyDescent="0.25">
      <c r="A24" s="18" t="s">
        <v>998</v>
      </c>
      <c r="B24" s="68">
        <v>17</v>
      </c>
      <c r="C24" s="139" t="s">
        <v>630</v>
      </c>
      <c r="D24" s="274">
        <v>28.6</v>
      </c>
      <c r="E24" s="74">
        <f>I24+J24+K24+L24+M24+N24+O24+AL24+AN24+AO24+AP24+AQ24+AR24</f>
        <v>183</v>
      </c>
      <c r="F24" s="256">
        <f>E24+F23</f>
        <v>5913</v>
      </c>
      <c r="G24" s="257">
        <f>F24/55165</f>
        <v>0.10718752832411856</v>
      </c>
      <c r="H24" s="258">
        <f>100-(F24/55165*100)</f>
        <v>89.281247167588148</v>
      </c>
      <c r="I24" s="6"/>
      <c r="J24" s="267"/>
      <c r="K24" s="267"/>
      <c r="L24" s="268"/>
      <c r="M24" s="268"/>
      <c r="N24" s="300">
        <v>25</v>
      </c>
      <c r="O24" s="296">
        <v>138</v>
      </c>
      <c r="P24" s="78">
        <f>P23+O24</f>
        <v>5399</v>
      </c>
      <c r="Q24" s="88">
        <f>P24/42918</f>
        <v>0.12579803345915466</v>
      </c>
      <c r="R24" s="168">
        <f>100-(P24/42918*100)</f>
        <v>87.420196654084535</v>
      </c>
      <c r="S24" s="162">
        <v>138</v>
      </c>
      <c r="T24" s="111">
        <f>S24+T23</f>
        <v>5445</v>
      </c>
      <c r="U24" s="130">
        <f>O24-S24</f>
        <v>0</v>
      </c>
      <c r="V24" s="111">
        <f>U24+V23</f>
        <v>-46</v>
      </c>
      <c r="W24" s="174"/>
      <c r="X24" s="181">
        <f>O24</f>
        <v>138</v>
      </c>
      <c r="Y24" s="75">
        <f>X24+Y23</f>
        <v>2461</v>
      </c>
      <c r="Z24" s="182">
        <f>Y24/21459</f>
        <v>0.11468381564844587</v>
      </c>
      <c r="AA24" s="162">
        <f>S24</f>
        <v>138</v>
      </c>
      <c r="AB24" s="111">
        <f>AA24+AB23</f>
        <v>2503</v>
      </c>
      <c r="AC24" s="130">
        <f>X24-AA24</f>
        <v>0</v>
      </c>
      <c r="AD24" s="111">
        <f>AC24+AD23</f>
        <v>-42</v>
      </c>
      <c r="AE24" s="194"/>
      <c r="AF24" s="82">
        <f>AE24+AF23</f>
        <v>1971</v>
      </c>
      <c r="AG24" s="196">
        <f>AF24/21459</f>
        <v>9.1849573605480211E-2</v>
      </c>
      <c r="AH24" s="162"/>
      <c r="AI24" s="111">
        <f>AH24+AI23</f>
        <v>1982</v>
      </c>
      <c r="AJ24" s="130">
        <f>AE24-AH24</f>
        <v>0</v>
      </c>
      <c r="AK24" s="111">
        <f>AJ24+AK23</f>
        <v>-11</v>
      </c>
      <c r="AL24" s="270"/>
      <c r="AM24" s="84"/>
      <c r="AN24" s="298">
        <v>20</v>
      </c>
      <c r="AO24" s="298"/>
      <c r="AP24" s="6"/>
      <c r="AQ24" s="271"/>
      <c r="AR24" s="6"/>
    </row>
    <row r="25" spans="1:45" s="3" customFormat="1" x14ac:dyDescent="0.25">
      <c r="A25" s="18" t="s">
        <v>997</v>
      </c>
      <c r="B25" s="68">
        <v>18</v>
      </c>
      <c r="C25" s="139" t="s">
        <v>629</v>
      </c>
      <c r="D25" s="274">
        <v>27.8</v>
      </c>
      <c r="E25" s="74">
        <f>I25+J25+K25+L25+M25+N25+O25+AL25+AN25+AO25+AP25+AQ25+AR25</f>
        <v>137</v>
      </c>
      <c r="F25" s="256">
        <f>E25+F24</f>
        <v>6050</v>
      </c>
      <c r="G25" s="257">
        <f>F25/55165</f>
        <v>0.10967098703888335</v>
      </c>
      <c r="H25" s="258">
        <f>100-(F25/55165*100)</f>
        <v>89.03290129611166</v>
      </c>
      <c r="I25" s="6"/>
      <c r="J25" s="267"/>
      <c r="K25" s="267"/>
      <c r="L25" s="268"/>
      <c r="M25" s="268"/>
      <c r="N25" s="300">
        <v>25</v>
      </c>
      <c r="O25" s="296">
        <v>92</v>
      </c>
      <c r="P25" s="78">
        <f>P24+O25</f>
        <v>5491</v>
      </c>
      <c r="Q25" s="88">
        <f>P25/42918</f>
        <v>0.12794165618155554</v>
      </c>
      <c r="R25" s="168">
        <f>100-(P25/42918*100)</f>
        <v>87.205834381844454</v>
      </c>
      <c r="S25" s="162">
        <v>92</v>
      </c>
      <c r="T25" s="111">
        <f>S25+T24</f>
        <v>5537</v>
      </c>
      <c r="U25" s="130">
        <f>O25-S25</f>
        <v>0</v>
      </c>
      <c r="V25" s="111">
        <f>U25+V24</f>
        <v>-46</v>
      </c>
      <c r="W25" s="174"/>
      <c r="X25" s="181"/>
      <c r="Y25" s="75">
        <f>X25+Y24</f>
        <v>2461</v>
      </c>
      <c r="Z25" s="182">
        <f>Y25/21459</f>
        <v>0.11468381564844587</v>
      </c>
      <c r="AA25" s="162"/>
      <c r="AB25" s="111">
        <f>AA25+AB24</f>
        <v>2503</v>
      </c>
      <c r="AC25" s="130">
        <f>X25-AA25</f>
        <v>0</v>
      </c>
      <c r="AD25" s="111">
        <f>AC25+AD24</f>
        <v>-42</v>
      </c>
      <c r="AE25" s="194">
        <f>O25</f>
        <v>92</v>
      </c>
      <c r="AF25" s="82">
        <f>AE25+AF24</f>
        <v>2063</v>
      </c>
      <c r="AG25" s="196">
        <f>AF25/21459</f>
        <v>9.613681905028193E-2</v>
      </c>
      <c r="AH25" s="162">
        <f>S25</f>
        <v>92</v>
      </c>
      <c r="AI25" s="111">
        <f>AH25+AI24</f>
        <v>2074</v>
      </c>
      <c r="AJ25" s="130">
        <f>AE25-AH25</f>
        <v>0</v>
      </c>
      <c r="AK25" s="111">
        <f>AJ25+AK24</f>
        <v>-11</v>
      </c>
      <c r="AL25" s="270"/>
      <c r="AM25" s="84"/>
      <c r="AN25" s="298">
        <v>20</v>
      </c>
      <c r="AO25" s="298"/>
      <c r="AP25" s="6"/>
      <c r="AQ25" s="271"/>
      <c r="AR25" s="6"/>
    </row>
    <row r="26" spans="1:45" x14ac:dyDescent="0.25">
      <c r="A26" s="18" t="s">
        <v>1005</v>
      </c>
      <c r="B26" s="68">
        <v>19</v>
      </c>
      <c r="C26" s="139" t="s">
        <v>682</v>
      </c>
      <c r="D26" s="274">
        <v>27.8</v>
      </c>
      <c r="E26" s="74">
        <f>I26+J26+K26+L26+M26+N26+O26+AL26+AN26+AO26+AP26+AQ26+AR26</f>
        <v>348</v>
      </c>
      <c r="F26" s="256">
        <f>E26+F25</f>
        <v>6398</v>
      </c>
      <c r="G26" s="257">
        <f>F26/55165</f>
        <v>0.11597933472310341</v>
      </c>
      <c r="H26" s="258">
        <f>100-(F26/55165*100)</f>
        <v>88.402066527689655</v>
      </c>
      <c r="I26" s="6"/>
      <c r="J26" s="267"/>
      <c r="K26" s="267"/>
      <c r="L26" s="268"/>
      <c r="M26" s="268"/>
      <c r="N26" s="300">
        <v>35</v>
      </c>
      <c r="O26" s="296">
        <v>313</v>
      </c>
      <c r="P26" s="78">
        <f>P25+O26</f>
        <v>5804</v>
      </c>
      <c r="Q26" s="88">
        <f>P26/42918</f>
        <v>0.13523463348711495</v>
      </c>
      <c r="R26" s="168">
        <f>100-(P26/42918*100)</f>
        <v>86.476536651288512</v>
      </c>
      <c r="S26" s="162">
        <v>313</v>
      </c>
      <c r="T26" s="111">
        <f>S26+T25</f>
        <v>5850</v>
      </c>
      <c r="U26" s="130">
        <f>O26-S26</f>
        <v>0</v>
      </c>
      <c r="V26" s="111">
        <f>U26+V25</f>
        <v>-46</v>
      </c>
      <c r="W26" s="174"/>
      <c r="X26" s="181">
        <f>O26</f>
        <v>313</v>
      </c>
      <c r="Y26" s="75">
        <f>X26+Y25</f>
        <v>2774</v>
      </c>
      <c r="Z26" s="182">
        <f>Y26/21459</f>
        <v>0.12926977025956476</v>
      </c>
      <c r="AA26" s="162">
        <f>S26</f>
        <v>313</v>
      </c>
      <c r="AB26" s="111">
        <f>AA26+AB25</f>
        <v>2816</v>
      </c>
      <c r="AC26" s="130">
        <f>X26-AA26</f>
        <v>0</v>
      </c>
      <c r="AD26" s="111">
        <f>AC26+AD25</f>
        <v>-42</v>
      </c>
      <c r="AE26" s="194"/>
      <c r="AF26" s="82">
        <f>AE26+AF25</f>
        <v>2063</v>
      </c>
      <c r="AG26" s="196">
        <f>AF26/21459</f>
        <v>9.613681905028193E-2</v>
      </c>
      <c r="AH26" s="162"/>
      <c r="AI26" s="111">
        <f>AH26+AI25</f>
        <v>2074</v>
      </c>
      <c r="AJ26" s="130">
        <f>AE26-AH26</f>
        <v>0</v>
      </c>
      <c r="AK26" s="111">
        <f>AJ26+AK25</f>
        <v>-11</v>
      </c>
      <c r="AL26" s="270"/>
      <c r="AM26" s="84"/>
      <c r="AN26" s="6"/>
      <c r="AO26" s="6"/>
      <c r="AP26" s="6"/>
      <c r="AQ26" s="271"/>
      <c r="AR26" s="6"/>
      <c r="AS26" s="3"/>
    </row>
    <row r="27" spans="1:45" s="3" customFormat="1" x14ac:dyDescent="0.25">
      <c r="A27" s="18" t="s">
        <v>1006</v>
      </c>
      <c r="B27" s="68">
        <v>20</v>
      </c>
      <c r="C27" s="139" t="s">
        <v>681</v>
      </c>
      <c r="D27" s="274">
        <v>27.8</v>
      </c>
      <c r="E27" s="74">
        <f>I27+J27+K27+L27+M27+N27+O27+AL27+AN27+AO27+AP27+AQ27+AR27</f>
        <v>346</v>
      </c>
      <c r="F27" s="256">
        <f>E27+F26</f>
        <v>6744</v>
      </c>
      <c r="G27" s="257">
        <f>F27/55165</f>
        <v>0.12225142753557509</v>
      </c>
      <c r="H27" s="258">
        <f>100-(F27/55165*100)</f>
        <v>87.774857246442494</v>
      </c>
      <c r="I27" s="6"/>
      <c r="J27" s="267"/>
      <c r="K27" s="267"/>
      <c r="L27" s="268"/>
      <c r="M27" s="268"/>
      <c r="N27" s="300">
        <v>34</v>
      </c>
      <c r="O27" s="296">
        <v>312</v>
      </c>
      <c r="P27" s="78">
        <f>P26+O27</f>
        <v>6116</v>
      </c>
      <c r="Q27" s="88">
        <f>P27/42918</f>
        <v>0.14250431054569179</v>
      </c>
      <c r="R27" s="168">
        <f>100-(P27/42918*100)</f>
        <v>85.749568945430823</v>
      </c>
      <c r="S27" s="162">
        <v>312</v>
      </c>
      <c r="T27" s="111">
        <f>S27+T26</f>
        <v>6162</v>
      </c>
      <c r="U27" s="130">
        <f>O27-S27</f>
        <v>0</v>
      </c>
      <c r="V27" s="111">
        <f>U27+V26</f>
        <v>-46</v>
      </c>
      <c r="W27" s="174"/>
      <c r="X27" s="181"/>
      <c r="Y27" s="75">
        <f>X27+Y26</f>
        <v>2774</v>
      </c>
      <c r="Z27" s="182">
        <f>Y27/21459</f>
        <v>0.12926977025956476</v>
      </c>
      <c r="AA27" s="162"/>
      <c r="AB27" s="111">
        <f>AA27+AB26</f>
        <v>2816</v>
      </c>
      <c r="AC27" s="130">
        <f>X27-AA27</f>
        <v>0</v>
      </c>
      <c r="AD27" s="111">
        <f>AC27+AD26</f>
        <v>-42</v>
      </c>
      <c r="AE27" s="194">
        <f>O27</f>
        <v>312</v>
      </c>
      <c r="AF27" s="82">
        <f>AE27+AF26</f>
        <v>2375</v>
      </c>
      <c r="AG27" s="196">
        <f>AF27/21459</f>
        <v>0.11067617316743557</v>
      </c>
      <c r="AH27" s="162">
        <f>S27</f>
        <v>312</v>
      </c>
      <c r="AI27" s="111">
        <f>AH27+AI26</f>
        <v>2386</v>
      </c>
      <c r="AJ27" s="130">
        <f>AE27-AH27</f>
        <v>0</v>
      </c>
      <c r="AK27" s="111">
        <f>AJ27+AK26</f>
        <v>-11</v>
      </c>
      <c r="AL27" s="270"/>
      <c r="AM27" s="84"/>
      <c r="AN27" s="6"/>
      <c r="AO27" s="6"/>
      <c r="AP27" s="6"/>
      <c r="AQ27" s="271"/>
      <c r="AR27" s="6"/>
    </row>
    <row r="28" spans="1:45" s="3" customFormat="1" x14ac:dyDescent="0.25">
      <c r="A28" s="18" t="s">
        <v>24</v>
      </c>
      <c r="B28" s="68">
        <v>21</v>
      </c>
      <c r="C28" s="139" t="s">
        <v>590</v>
      </c>
      <c r="D28" s="274">
        <v>27.6</v>
      </c>
      <c r="E28" s="74">
        <f>I28+J28+K28+L28+M28+N28+O28+AL28+AN28+AO28+AP28+AQ28+AR28</f>
        <v>374</v>
      </c>
      <c r="F28" s="256">
        <f>E28+F27</f>
        <v>7118</v>
      </c>
      <c r="G28" s="257">
        <f>F28/55165</f>
        <v>0.12903108855252424</v>
      </c>
      <c r="H28" s="258">
        <f>100-(F28/55165*100)</f>
        <v>87.096891144747573</v>
      </c>
      <c r="I28" s="6"/>
      <c r="J28" s="267"/>
      <c r="K28" s="267"/>
      <c r="L28" s="300">
        <v>52</v>
      </c>
      <c r="M28" s="268"/>
      <c r="N28" s="300">
        <v>32</v>
      </c>
      <c r="O28" s="296">
        <v>290</v>
      </c>
      <c r="P28" s="78">
        <f>P27+O28</f>
        <v>6406</v>
      </c>
      <c r="Q28" s="88">
        <f>P28/42918</f>
        <v>0.14926138217065102</v>
      </c>
      <c r="R28" s="168">
        <f>100-(P28/42918*100)</f>
        <v>85.073861782934898</v>
      </c>
      <c r="S28" s="162">
        <v>289</v>
      </c>
      <c r="T28" s="111">
        <f>S28+T27</f>
        <v>6451</v>
      </c>
      <c r="U28" s="130">
        <f>O28-S28</f>
        <v>1</v>
      </c>
      <c r="V28" s="111">
        <f>U28+V27</f>
        <v>-45</v>
      </c>
      <c r="W28" s="174"/>
      <c r="X28" s="181"/>
      <c r="Y28" s="75">
        <f>X28+Y27</f>
        <v>2774</v>
      </c>
      <c r="Z28" s="182">
        <f>Y28/21459</f>
        <v>0.12926977025956476</v>
      </c>
      <c r="AA28" s="162"/>
      <c r="AB28" s="111">
        <f>AA28+AB27</f>
        <v>2816</v>
      </c>
      <c r="AC28" s="130">
        <f>X28-AA28</f>
        <v>0</v>
      </c>
      <c r="AD28" s="111">
        <f>AC28+AD27</f>
        <v>-42</v>
      </c>
      <c r="AE28" s="194"/>
      <c r="AF28" s="82">
        <f>AE28+AF27</f>
        <v>2375</v>
      </c>
      <c r="AG28" s="196">
        <f>AF28/21459</f>
        <v>0.11067617316743557</v>
      </c>
      <c r="AH28" s="162"/>
      <c r="AI28" s="111">
        <f>AH28+AI27</f>
        <v>2386</v>
      </c>
      <c r="AJ28" s="130">
        <f>AE28-AH28</f>
        <v>0</v>
      </c>
      <c r="AK28" s="111">
        <f>AJ28+AK27</f>
        <v>-11</v>
      </c>
      <c r="AL28" s="270"/>
      <c r="AM28" s="84"/>
      <c r="AN28" s="6"/>
      <c r="AO28" s="6"/>
      <c r="AP28" s="6"/>
      <c r="AQ28" s="271"/>
      <c r="AR28" s="6"/>
    </row>
    <row r="29" spans="1:45" s="3" customFormat="1" x14ac:dyDescent="0.25">
      <c r="A29" s="18" t="s">
        <v>66</v>
      </c>
      <c r="B29" s="68">
        <v>22</v>
      </c>
      <c r="C29" s="139" t="s">
        <v>568</v>
      </c>
      <c r="D29" s="274">
        <v>26.8</v>
      </c>
      <c r="E29" s="74">
        <f>I29+J29+K29+L29+M29+N29+O29+AL29+AN29+AO29+AP29+AQ29+AR29</f>
        <v>345</v>
      </c>
      <c r="F29" s="256">
        <f>E29+F28</f>
        <v>7463</v>
      </c>
      <c r="G29" s="257">
        <f>F29/55165</f>
        <v>0.13528505392912171</v>
      </c>
      <c r="H29" s="258">
        <f>100-(F29/55165*100)</f>
        <v>86.471494607087834</v>
      </c>
      <c r="I29" s="6"/>
      <c r="J29" s="267"/>
      <c r="K29" s="267"/>
      <c r="L29" s="300">
        <v>61</v>
      </c>
      <c r="M29" s="268"/>
      <c r="N29" s="300">
        <v>40</v>
      </c>
      <c r="O29" s="296">
        <v>244</v>
      </c>
      <c r="P29" s="78">
        <f>P28+O29</f>
        <v>6650</v>
      </c>
      <c r="Q29" s="88">
        <f>P29/42918</f>
        <v>0.15494664243440981</v>
      </c>
      <c r="R29" s="168">
        <f>100-(P29/42918*100)</f>
        <v>84.50533575655902</v>
      </c>
      <c r="S29" s="162">
        <v>223</v>
      </c>
      <c r="T29" s="111">
        <f>S29+T28</f>
        <v>6674</v>
      </c>
      <c r="U29" s="130">
        <f>O29-S29</f>
        <v>21</v>
      </c>
      <c r="V29" s="111">
        <f>U29+V28</f>
        <v>-24</v>
      </c>
      <c r="W29" s="174"/>
      <c r="X29" s="181"/>
      <c r="Y29" s="75">
        <f>X29+Y28</f>
        <v>2774</v>
      </c>
      <c r="Z29" s="182">
        <f>Y29/21459</f>
        <v>0.12926977025956476</v>
      </c>
      <c r="AA29" s="162"/>
      <c r="AB29" s="111">
        <f>AA29+AB28</f>
        <v>2816</v>
      </c>
      <c r="AC29" s="130">
        <f>X29-AA29</f>
        <v>0</v>
      </c>
      <c r="AD29" s="111">
        <f>AC29+AD28</f>
        <v>-42</v>
      </c>
      <c r="AE29" s="194"/>
      <c r="AF29" s="82">
        <f>AE29+AF28</f>
        <v>2375</v>
      </c>
      <c r="AG29" s="196">
        <f>AF29/21459</f>
        <v>0.11067617316743557</v>
      </c>
      <c r="AH29" s="162"/>
      <c r="AI29" s="111">
        <f>AH29+AI28</f>
        <v>2386</v>
      </c>
      <c r="AJ29" s="130">
        <f>AE29-AH29</f>
        <v>0</v>
      </c>
      <c r="AK29" s="111">
        <f>AJ29+AK28</f>
        <v>-11</v>
      </c>
      <c r="AL29" s="270"/>
      <c r="AM29" s="84"/>
      <c r="AN29" s="6"/>
      <c r="AO29" s="6"/>
      <c r="AP29" s="6"/>
      <c r="AQ29" s="271"/>
      <c r="AR29" s="6"/>
    </row>
    <row r="30" spans="1:45" s="3" customFormat="1" x14ac:dyDescent="0.25">
      <c r="A30" s="18" t="s">
        <v>133</v>
      </c>
      <c r="B30" s="68">
        <v>23</v>
      </c>
      <c r="C30" s="139" t="s">
        <v>563</v>
      </c>
      <c r="D30" s="274">
        <v>26.8</v>
      </c>
      <c r="E30" s="74">
        <f>I30+J30+K30+L30+M30+N30+O30+AL30+AN30+AO30+AP30+AQ30+AR30</f>
        <v>68</v>
      </c>
      <c r="F30" s="256">
        <f>E30+F29</f>
        <v>7531</v>
      </c>
      <c r="G30" s="257">
        <f>F30/55165</f>
        <v>0.13651771956856704</v>
      </c>
      <c r="H30" s="258">
        <f>100-(F30/55165*100)</f>
        <v>86.348228043143294</v>
      </c>
      <c r="I30" s="6"/>
      <c r="J30" s="299">
        <v>4</v>
      </c>
      <c r="K30" s="267"/>
      <c r="L30" s="268"/>
      <c r="M30" s="268"/>
      <c r="N30" s="300">
        <v>10</v>
      </c>
      <c r="O30" s="296">
        <v>54</v>
      </c>
      <c r="P30" s="78">
        <f>P29+O30</f>
        <v>6704</v>
      </c>
      <c r="Q30" s="88">
        <f>P30/42918</f>
        <v>0.15620485577147117</v>
      </c>
      <c r="R30" s="168">
        <f>100-(P30/42918*100)</f>
        <v>84.379514422852878</v>
      </c>
      <c r="S30" s="162">
        <v>60</v>
      </c>
      <c r="T30" s="111">
        <f>S30+T29</f>
        <v>6734</v>
      </c>
      <c r="U30" s="130">
        <f>O30-S30</f>
        <v>-6</v>
      </c>
      <c r="V30" s="111">
        <f>U30+V29</f>
        <v>-30</v>
      </c>
      <c r="W30" s="174"/>
      <c r="X30" s="181"/>
      <c r="Y30" s="75">
        <f>X30+Y29</f>
        <v>2774</v>
      </c>
      <c r="Z30" s="182">
        <f>Y30/21459</f>
        <v>0.12926977025956476</v>
      </c>
      <c r="AA30" s="162"/>
      <c r="AB30" s="111">
        <f>AA30+AB29</f>
        <v>2816</v>
      </c>
      <c r="AC30" s="130">
        <f>X30-AA30</f>
        <v>0</v>
      </c>
      <c r="AD30" s="111">
        <f>AC30+AD29</f>
        <v>-42</v>
      </c>
      <c r="AE30" s="194"/>
      <c r="AF30" s="82">
        <f>AE30+AF29</f>
        <v>2375</v>
      </c>
      <c r="AG30" s="196">
        <f>AF30/21459</f>
        <v>0.11067617316743557</v>
      </c>
      <c r="AH30" s="162"/>
      <c r="AI30" s="111">
        <f>AH30+AI29</f>
        <v>2386</v>
      </c>
      <c r="AJ30" s="130">
        <f>AE30-AH30</f>
        <v>0</v>
      </c>
      <c r="AK30" s="111">
        <f>AJ30+AK29</f>
        <v>-11</v>
      </c>
      <c r="AL30" s="270"/>
      <c r="AM30" s="84"/>
      <c r="AN30" s="6"/>
      <c r="AO30" s="6"/>
      <c r="AP30" s="6"/>
      <c r="AQ30" s="271"/>
      <c r="AR30" s="6"/>
    </row>
    <row r="31" spans="1:45" s="3" customFormat="1" x14ac:dyDescent="0.25">
      <c r="A31" s="18" t="s">
        <v>63</v>
      </c>
      <c r="B31" s="68">
        <v>24</v>
      </c>
      <c r="C31" s="139" t="s">
        <v>594</v>
      </c>
      <c r="D31" s="274">
        <v>26.6</v>
      </c>
      <c r="E31" s="74">
        <f>I31+J31+K31+L31+M31+N31+O31+AL31+AN31+AO31+AP31+AQ31+AR31</f>
        <v>438</v>
      </c>
      <c r="F31" s="256">
        <f>E31+F30</f>
        <v>7969</v>
      </c>
      <c r="G31" s="257">
        <f>F31/55165</f>
        <v>0.1444575364814647</v>
      </c>
      <c r="H31" s="258">
        <f>100-(F31/55165*100)</f>
        <v>85.554246351853536</v>
      </c>
      <c r="I31" s="6"/>
      <c r="J31" s="267"/>
      <c r="K31" s="267"/>
      <c r="L31" s="300">
        <v>56</v>
      </c>
      <c r="M31" s="268"/>
      <c r="N31" s="300">
        <v>40</v>
      </c>
      <c r="O31" s="296">
        <v>311</v>
      </c>
      <c r="P31" s="78">
        <f>P30+O31</f>
        <v>7015</v>
      </c>
      <c r="Q31" s="88">
        <f>P31/42918</f>
        <v>0.16345123258306538</v>
      </c>
      <c r="R31" s="168">
        <f>100-(P31/42918*100)</f>
        <v>83.654876741693471</v>
      </c>
      <c r="S31" s="162">
        <v>324</v>
      </c>
      <c r="T31" s="111">
        <f>S31+T30</f>
        <v>7058</v>
      </c>
      <c r="U31" s="130">
        <f>O31-S31</f>
        <v>-13</v>
      </c>
      <c r="V31" s="111">
        <f>U31+V30</f>
        <v>-43</v>
      </c>
      <c r="W31" s="174"/>
      <c r="X31" s="181"/>
      <c r="Y31" s="75">
        <f>X31+Y30</f>
        <v>2774</v>
      </c>
      <c r="Z31" s="182">
        <f>Y31/21459</f>
        <v>0.12926977025956476</v>
      </c>
      <c r="AA31" s="162"/>
      <c r="AB31" s="111">
        <f>AA31+AB30</f>
        <v>2816</v>
      </c>
      <c r="AC31" s="130">
        <f>X31-AA31</f>
        <v>0</v>
      </c>
      <c r="AD31" s="111">
        <f>AC31+AD30</f>
        <v>-42</v>
      </c>
      <c r="AE31" s="194"/>
      <c r="AF31" s="82">
        <f>AE31+AF30</f>
        <v>2375</v>
      </c>
      <c r="AG31" s="196">
        <f>AF31/21459</f>
        <v>0.11067617316743557</v>
      </c>
      <c r="AH31" s="162"/>
      <c r="AI31" s="111">
        <f>AH31+AI30</f>
        <v>2386</v>
      </c>
      <c r="AJ31" s="130">
        <f>AE31-AH31</f>
        <v>0</v>
      </c>
      <c r="AK31" s="111">
        <f>AJ31+AK30</f>
        <v>-11</v>
      </c>
      <c r="AL31" s="270"/>
      <c r="AM31" s="84"/>
      <c r="AN31" s="298">
        <v>31</v>
      </c>
      <c r="AO31" s="298"/>
      <c r="AP31" s="6"/>
      <c r="AQ31" s="271"/>
      <c r="AR31" s="6"/>
    </row>
    <row r="32" spans="1:45" s="3" customFormat="1" x14ac:dyDescent="0.25">
      <c r="A32" s="18" t="s">
        <v>45</v>
      </c>
      <c r="B32" s="68">
        <v>25</v>
      </c>
      <c r="C32" s="139" t="s">
        <v>691</v>
      </c>
      <c r="D32" s="274">
        <v>26.6</v>
      </c>
      <c r="E32" s="74">
        <f>I32+J32+K32+L32+M32+N32+O32+AL32+AN32+AO32+AP32+AQ32+AR32</f>
        <v>349</v>
      </c>
      <c r="F32" s="256">
        <f>E32+F31</f>
        <v>8318</v>
      </c>
      <c r="G32" s="257">
        <f>F32/55165</f>
        <v>0.15078401160155896</v>
      </c>
      <c r="H32" s="258">
        <f>100-(F32/55165*100)</f>
        <v>84.921598839844108</v>
      </c>
      <c r="I32" s="6"/>
      <c r="J32" s="267"/>
      <c r="K32" s="267"/>
      <c r="L32" s="268"/>
      <c r="M32" s="268"/>
      <c r="N32" s="300">
        <v>49</v>
      </c>
      <c r="O32" s="296">
        <v>265</v>
      </c>
      <c r="P32" s="78">
        <f>P31+O32</f>
        <v>7280</v>
      </c>
      <c r="Q32" s="88">
        <f>P32/42918</f>
        <v>0.16962579803345915</v>
      </c>
      <c r="R32" s="168">
        <f>100-(P32/42918*100)</f>
        <v>83.037420196654082</v>
      </c>
      <c r="S32" s="162">
        <v>265</v>
      </c>
      <c r="T32" s="111">
        <f>S32+T31</f>
        <v>7323</v>
      </c>
      <c r="U32" s="130">
        <f>O32-S32</f>
        <v>0</v>
      </c>
      <c r="V32" s="111">
        <f>U32+V31</f>
        <v>-43</v>
      </c>
      <c r="W32" s="174"/>
      <c r="X32" s="181"/>
      <c r="Y32" s="75">
        <f>X32+Y31</f>
        <v>2774</v>
      </c>
      <c r="Z32" s="182">
        <f>Y32/21459</f>
        <v>0.12926977025956476</v>
      </c>
      <c r="AA32" s="162"/>
      <c r="AB32" s="111">
        <f>AA32+AB31</f>
        <v>2816</v>
      </c>
      <c r="AC32" s="130">
        <f>X32-AA32</f>
        <v>0</v>
      </c>
      <c r="AD32" s="111">
        <f>AC32+AD31</f>
        <v>-42</v>
      </c>
      <c r="AE32" s="194"/>
      <c r="AF32" s="82">
        <f>AE32+AF31</f>
        <v>2375</v>
      </c>
      <c r="AG32" s="196">
        <f>AF32/21459</f>
        <v>0.11067617316743557</v>
      </c>
      <c r="AH32" s="162"/>
      <c r="AI32" s="111">
        <f>AH32+AI31</f>
        <v>2386</v>
      </c>
      <c r="AJ32" s="130">
        <f>AE32-AH32</f>
        <v>0</v>
      </c>
      <c r="AK32" s="111">
        <f>AJ32+AK31</f>
        <v>-11</v>
      </c>
      <c r="AL32" s="270"/>
      <c r="AM32" s="84"/>
      <c r="AN32" s="298">
        <v>35</v>
      </c>
      <c r="AO32" s="298"/>
      <c r="AP32" s="298"/>
      <c r="AQ32" s="271"/>
      <c r="AR32" s="6"/>
    </row>
    <row r="33" spans="1:45" s="3" customFormat="1" x14ac:dyDescent="0.25">
      <c r="A33" s="18" t="s">
        <v>70</v>
      </c>
      <c r="B33" s="68">
        <v>26</v>
      </c>
      <c r="C33" s="142" t="s">
        <v>773</v>
      </c>
      <c r="D33" s="274">
        <v>23.8</v>
      </c>
      <c r="E33" s="74">
        <f>I33+J33+K33+L33+M33+N33+O33+AL33+AN33+AO33+AP33+AQ33+AR33</f>
        <v>384</v>
      </c>
      <c r="F33" s="256">
        <f>E33+F32</f>
        <v>8702</v>
      </c>
      <c r="G33" s="257">
        <f>F33/55165</f>
        <v>0.15774494697725006</v>
      </c>
      <c r="H33" s="258">
        <f>100-(F33/55165*100)</f>
        <v>84.225505302274996</v>
      </c>
      <c r="I33" s="6"/>
      <c r="J33" s="299"/>
      <c r="K33" s="267"/>
      <c r="L33" s="268"/>
      <c r="M33" s="268"/>
      <c r="N33" s="268"/>
      <c r="O33" s="296">
        <v>94</v>
      </c>
      <c r="P33" s="78">
        <f>P32+O33</f>
        <v>7374</v>
      </c>
      <c r="Q33" s="88">
        <f>P33/42918</f>
        <v>0.17181602124982526</v>
      </c>
      <c r="R33" s="168">
        <f>100-(P33/42918*100)</f>
        <v>82.818397875017467</v>
      </c>
      <c r="S33" s="162">
        <v>144</v>
      </c>
      <c r="T33" s="111">
        <f>S33+T32</f>
        <v>7467</v>
      </c>
      <c r="U33" s="130">
        <f>O33-S33</f>
        <v>-50</v>
      </c>
      <c r="V33" s="111">
        <f>U33+V32</f>
        <v>-93</v>
      </c>
      <c r="W33" s="174"/>
      <c r="X33" s="181"/>
      <c r="Y33" s="75">
        <f>X33+Y32</f>
        <v>2774</v>
      </c>
      <c r="Z33" s="182">
        <f>Y33/21459</f>
        <v>0.12926977025956476</v>
      </c>
      <c r="AA33" s="162"/>
      <c r="AB33" s="111">
        <f>AA33+AB32</f>
        <v>2816</v>
      </c>
      <c r="AC33" s="130">
        <f>X33-AA33</f>
        <v>0</v>
      </c>
      <c r="AD33" s="111">
        <f>AC33+AD32</f>
        <v>-42</v>
      </c>
      <c r="AE33" s="194"/>
      <c r="AF33" s="82">
        <f>AE33+AF32</f>
        <v>2375</v>
      </c>
      <c r="AG33" s="196">
        <f>AF33/21459</f>
        <v>0.11067617316743557</v>
      </c>
      <c r="AH33" s="162"/>
      <c r="AI33" s="111">
        <f>AH33+AI32</f>
        <v>2386</v>
      </c>
      <c r="AJ33" s="130">
        <f>AE33-AH33</f>
        <v>0</v>
      </c>
      <c r="AK33" s="111">
        <f>AJ33+AK32</f>
        <v>-11</v>
      </c>
      <c r="AL33" s="270"/>
      <c r="AM33" s="84"/>
      <c r="AN33" s="6"/>
      <c r="AO33" s="6"/>
      <c r="AP33" s="6"/>
      <c r="AQ33" s="271"/>
      <c r="AR33" s="6">
        <v>290</v>
      </c>
    </row>
    <row r="34" spans="1:45" s="3" customFormat="1" x14ac:dyDescent="0.25">
      <c r="A34" s="18" t="s">
        <v>1003</v>
      </c>
      <c r="B34" s="68">
        <v>27</v>
      </c>
      <c r="C34" s="139" t="s">
        <v>580</v>
      </c>
      <c r="D34" s="274">
        <v>24.8</v>
      </c>
      <c r="E34" s="74">
        <f>I34+J34+K34+L34+M34+N34+O34+AL34+AN34+AO34+AP34+AQ34+AR34</f>
        <v>331</v>
      </c>
      <c r="F34" s="256">
        <f>E34+F33</f>
        <v>9033</v>
      </c>
      <c r="G34" s="257">
        <f>F34/55165</f>
        <v>0.16374512825160881</v>
      </c>
      <c r="H34" s="258">
        <f>100-(F34/55165*100)</f>
        <v>83.625487174839122</v>
      </c>
      <c r="I34" s="6"/>
      <c r="J34" s="267"/>
      <c r="K34" s="267"/>
      <c r="L34" s="268"/>
      <c r="M34" s="268"/>
      <c r="N34" s="300">
        <v>32</v>
      </c>
      <c r="O34" s="296">
        <v>284</v>
      </c>
      <c r="P34" s="78">
        <f>P33+O34</f>
        <v>7658</v>
      </c>
      <c r="Q34" s="88">
        <f>P34/42918</f>
        <v>0.17843329139288877</v>
      </c>
      <c r="R34" s="168">
        <f>100-(P34/42918*100)</f>
        <v>82.156670860711131</v>
      </c>
      <c r="S34" s="162">
        <v>282</v>
      </c>
      <c r="T34" s="111">
        <f>S34+T33</f>
        <v>7749</v>
      </c>
      <c r="U34" s="130">
        <f>O34-S34</f>
        <v>2</v>
      </c>
      <c r="V34" s="111">
        <f>U34+V33</f>
        <v>-91</v>
      </c>
      <c r="W34" s="174"/>
      <c r="X34" s="181">
        <f>O34</f>
        <v>284</v>
      </c>
      <c r="Y34" s="75">
        <f>X34+Y33</f>
        <v>3058</v>
      </c>
      <c r="Z34" s="182">
        <f>Y34/21459</f>
        <v>0.14250431054569179</v>
      </c>
      <c r="AA34" s="162">
        <f>S34</f>
        <v>282</v>
      </c>
      <c r="AB34" s="111">
        <f>AA34+AB33</f>
        <v>3098</v>
      </c>
      <c r="AC34" s="130">
        <f>X34-AA34</f>
        <v>2</v>
      </c>
      <c r="AD34" s="111">
        <f>AC34+AD33</f>
        <v>-40</v>
      </c>
      <c r="AE34" s="194"/>
      <c r="AF34" s="82">
        <f>AE34+AF33</f>
        <v>2375</v>
      </c>
      <c r="AG34" s="196">
        <f>AF34/21459</f>
        <v>0.11067617316743557</v>
      </c>
      <c r="AH34" s="162"/>
      <c r="AI34" s="111">
        <f>AH34+AI33</f>
        <v>2386</v>
      </c>
      <c r="AJ34" s="130">
        <f>AE34-AH34</f>
        <v>0</v>
      </c>
      <c r="AK34" s="111">
        <f>AJ34+AK33</f>
        <v>-11</v>
      </c>
      <c r="AL34" s="270"/>
      <c r="AM34" s="84"/>
      <c r="AN34" s="298">
        <v>15</v>
      </c>
      <c r="AO34" s="298"/>
      <c r="AP34" s="6"/>
      <c r="AQ34" s="271"/>
      <c r="AR34" s="6"/>
    </row>
    <row r="35" spans="1:45" s="3" customFormat="1" x14ac:dyDescent="0.25">
      <c r="A35" s="18" t="s">
        <v>1004</v>
      </c>
      <c r="B35" s="68">
        <v>28</v>
      </c>
      <c r="C35" s="139" t="s">
        <v>579</v>
      </c>
      <c r="D35" s="274">
        <v>24.6</v>
      </c>
      <c r="E35" s="74">
        <f>I35+J35+K35+L35+M35+N35+O35+AL35+AN35+AO35+AP35+AQ35+AR35</f>
        <v>329</v>
      </c>
      <c r="F35" s="256">
        <f>E35+F34</f>
        <v>9362</v>
      </c>
      <c r="G35" s="257">
        <f>F35/55165</f>
        <v>0.16970905465421915</v>
      </c>
      <c r="H35" s="258">
        <f>100-(F35/55165*100)</f>
        <v>83.029094534578093</v>
      </c>
      <c r="I35" s="6"/>
      <c r="J35" s="267"/>
      <c r="K35" s="267"/>
      <c r="L35" s="268"/>
      <c r="M35" s="268"/>
      <c r="N35" s="300">
        <v>31</v>
      </c>
      <c r="O35" s="296">
        <v>283</v>
      </c>
      <c r="P35" s="78">
        <f>P34+O35</f>
        <v>7941</v>
      </c>
      <c r="Q35" s="88">
        <f>P35/42918</f>
        <v>0.18502726128896965</v>
      </c>
      <c r="R35" s="168">
        <f>100-(P35/42918*100)</f>
        <v>81.497273871103033</v>
      </c>
      <c r="S35" s="162">
        <v>281</v>
      </c>
      <c r="T35" s="111">
        <f>S35+T34</f>
        <v>8030</v>
      </c>
      <c r="U35" s="130">
        <f>O35-S35</f>
        <v>2</v>
      </c>
      <c r="V35" s="111">
        <f>U35+V34</f>
        <v>-89</v>
      </c>
      <c r="W35" s="174"/>
      <c r="X35" s="181"/>
      <c r="Y35" s="75"/>
      <c r="Z35" s="183"/>
      <c r="AA35" s="176"/>
      <c r="AB35" s="111"/>
      <c r="AC35" s="111"/>
      <c r="AD35" s="111"/>
      <c r="AE35" s="194">
        <f>O35</f>
        <v>283</v>
      </c>
      <c r="AF35" s="82">
        <f>AE35+AF34</f>
        <v>2658</v>
      </c>
      <c r="AG35" s="196">
        <f>AF35/21459</f>
        <v>0.12386411295959737</v>
      </c>
      <c r="AH35" s="162">
        <f>S35</f>
        <v>281</v>
      </c>
      <c r="AI35" s="111">
        <f>AH35+AI34</f>
        <v>2667</v>
      </c>
      <c r="AJ35" s="130">
        <f>AE35-AH35</f>
        <v>2</v>
      </c>
      <c r="AK35" s="111">
        <f>AJ35+AK34</f>
        <v>-9</v>
      </c>
      <c r="AL35" s="270"/>
      <c r="AM35" s="84"/>
      <c r="AN35" s="298">
        <v>15</v>
      </c>
      <c r="AO35" s="298"/>
      <c r="AP35" s="6"/>
      <c r="AQ35" s="271"/>
      <c r="AR35" s="6"/>
    </row>
    <row r="36" spans="1:45" s="3" customFormat="1" x14ac:dyDescent="0.25">
      <c r="A36" s="18" t="s">
        <v>69</v>
      </c>
      <c r="B36" s="68">
        <v>29</v>
      </c>
      <c r="C36" s="139" t="s">
        <v>592</v>
      </c>
      <c r="D36" s="274">
        <v>24.6</v>
      </c>
      <c r="E36" s="74">
        <f>I36+J36+K36+L36+M36+N36+O36+AL36+AN36+AO36+AP36+AQ36+AR36</f>
        <v>339</v>
      </c>
      <c r="F36" s="256">
        <f>E36+F35</f>
        <v>9701</v>
      </c>
      <c r="G36" s="257">
        <f>F36/55165</f>
        <v>0.17585425541557148</v>
      </c>
      <c r="H36" s="258">
        <f>100-(F36/55165*100)</f>
        <v>82.414574458442857</v>
      </c>
      <c r="I36" s="6"/>
      <c r="J36" s="267"/>
      <c r="K36" s="267"/>
      <c r="L36" s="300">
        <v>12</v>
      </c>
      <c r="M36" s="268"/>
      <c r="N36" s="300">
        <v>15</v>
      </c>
      <c r="O36" s="296">
        <v>283</v>
      </c>
      <c r="P36" s="78">
        <f>P35+O36</f>
        <v>8224</v>
      </c>
      <c r="Q36" s="88">
        <f>P36/42918</f>
        <v>0.19162123118505056</v>
      </c>
      <c r="R36" s="168">
        <f>100-(P36/42918*100)</f>
        <v>80.837876881494935</v>
      </c>
      <c r="S36" s="162">
        <v>275</v>
      </c>
      <c r="T36" s="111">
        <f>S36+T35</f>
        <v>8305</v>
      </c>
      <c r="U36" s="130">
        <f>O36-S36</f>
        <v>8</v>
      </c>
      <c r="V36" s="111">
        <f>U36+V35</f>
        <v>-81</v>
      </c>
      <c r="W36" s="174"/>
      <c r="X36" s="181"/>
      <c r="Y36" s="75"/>
      <c r="Z36" s="183"/>
      <c r="AA36" s="227"/>
      <c r="AB36" s="111"/>
      <c r="AC36" s="111"/>
      <c r="AD36" s="111"/>
      <c r="AE36" s="194"/>
      <c r="AF36" s="82">
        <f>AE36+AF35</f>
        <v>2658</v>
      </c>
      <c r="AG36" s="196">
        <f>AF36/21459</f>
        <v>0.12386411295959737</v>
      </c>
      <c r="AH36" s="162"/>
      <c r="AI36" s="111">
        <f>AH36+AI35</f>
        <v>2667</v>
      </c>
      <c r="AJ36" s="130">
        <f>AE36-AH36</f>
        <v>0</v>
      </c>
      <c r="AK36" s="111">
        <f>AJ36+AK35</f>
        <v>-9</v>
      </c>
      <c r="AL36" s="270"/>
      <c r="AM36" s="84"/>
      <c r="AN36" s="298">
        <v>29</v>
      </c>
      <c r="AO36" s="298"/>
      <c r="AP36" s="6"/>
      <c r="AQ36" s="303"/>
      <c r="AR36" s="6"/>
    </row>
    <row r="37" spans="1:45" s="3" customFormat="1" x14ac:dyDescent="0.25">
      <c r="A37" s="18"/>
      <c r="B37" s="68">
        <v>30</v>
      </c>
      <c r="C37" s="314" t="s">
        <v>1185</v>
      </c>
      <c r="D37" s="274"/>
      <c r="E37" s="74">
        <f>I37+J37+K37+L37+M37+N37+O37+AL37+AN37+AO37+AP37+AQ37+AR37</f>
        <v>25</v>
      </c>
      <c r="F37" s="256">
        <f>E37+F36</f>
        <v>9726</v>
      </c>
      <c r="G37" s="257">
        <f>F37/55165</f>
        <v>0.17630744131242634</v>
      </c>
      <c r="H37" s="258">
        <f>100-(F37/55165*100)</f>
        <v>82.369255868757364</v>
      </c>
      <c r="I37" s="6"/>
      <c r="J37" s="267"/>
      <c r="K37" s="267"/>
      <c r="L37" s="268"/>
      <c r="M37" s="268"/>
      <c r="N37" s="268"/>
      <c r="O37" s="269"/>
      <c r="P37" s="78">
        <f>P36+O37</f>
        <v>8224</v>
      </c>
      <c r="Q37" s="88">
        <f>P37/42918</f>
        <v>0.19162123118505056</v>
      </c>
      <c r="R37" s="168">
        <f>100-(P37/42918*100)</f>
        <v>80.837876881494935</v>
      </c>
      <c r="S37" s="162"/>
      <c r="T37" s="111">
        <f>S37+T36</f>
        <v>8305</v>
      </c>
      <c r="U37" s="130">
        <f>O37-S37</f>
        <v>0</v>
      </c>
      <c r="V37" s="111">
        <f>U37+V36</f>
        <v>-81</v>
      </c>
      <c r="W37" s="174"/>
      <c r="X37" s="181"/>
      <c r="Y37" s="75"/>
      <c r="Z37" s="182"/>
      <c r="AA37" s="162"/>
      <c r="AB37" s="111"/>
      <c r="AC37" s="130"/>
      <c r="AD37" s="111"/>
      <c r="AE37" s="194"/>
      <c r="AF37" s="82">
        <f>AE37+AF36</f>
        <v>2658</v>
      </c>
      <c r="AG37" s="196">
        <f>AF37/21459</f>
        <v>0.12386411295959737</v>
      </c>
      <c r="AH37" s="162"/>
      <c r="AI37" s="111">
        <f>AH37+AI36</f>
        <v>2667</v>
      </c>
      <c r="AJ37" s="130">
        <f>AE37-AH37</f>
        <v>0</v>
      </c>
      <c r="AK37" s="111">
        <f>AJ37+AK36</f>
        <v>-9</v>
      </c>
      <c r="AL37" s="270"/>
      <c r="AM37" s="84"/>
      <c r="AN37" s="6"/>
      <c r="AO37" s="6"/>
      <c r="AP37" s="6"/>
      <c r="AQ37" s="302">
        <v>25</v>
      </c>
      <c r="AR37" s="6"/>
    </row>
    <row r="38" spans="1:45" x14ac:dyDescent="0.25">
      <c r="A38" s="18" t="s">
        <v>135</v>
      </c>
      <c r="B38" s="68">
        <v>31</v>
      </c>
      <c r="C38" s="139" t="s">
        <v>561</v>
      </c>
      <c r="D38" s="274">
        <v>24.6</v>
      </c>
      <c r="E38" s="74">
        <f>I38+J38+K38+L38+M38+N38+O38+AL38+AN38+AO38+AP38+AQ38+AR38</f>
        <v>69</v>
      </c>
      <c r="F38" s="256">
        <f>E38+F37</f>
        <v>9795</v>
      </c>
      <c r="G38" s="257">
        <f>F38/55165</f>
        <v>0.17755823438774584</v>
      </c>
      <c r="H38" s="258">
        <f>100-(F38/55165*100)</f>
        <v>82.244176561225416</v>
      </c>
      <c r="I38" s="6"/>
      <c r="J38" s="299">
        <v>4</v>
      </c>
      <c r="K38" s="267"/>
      <c r="L38" s="268"/>
      <c r="M38" s="268"/>
      <c r="N38" s="300">
        <v>8</v>
      </c>
      <c r="O38" s="296">
        <v>57</v>
      </c>
      <c r="P38" s="78">
        <f>P37+O38</f>
        <v>8281</v>
      </c>
      <c r="Q38" s="88">
        <f>P38/42918</f>
        <v>0.19294934526305979</v>
      </c>
      <c r="R38" s="168">
        <f>100-(P38/42918*100)</f>
        <v>80.70506547369402</v>
      </c>
      <c r="S38" s="162">
        <v>60</v>
      </c>
      <c r="T38" s="111">
        <f>S38+T37</f>
        <v>8365</v>
      </c>
      <c r="U38" s="130">
        <f>O38-S38</f>
        <v>-3</v>
      </c>
      <c r="V38" s="111">
        <f>U38+V37</f>
        <v>-84</v>
      </c>
      <c r="W38" s="174"/>
      <c r="X38" s="181"/>
      <c r="Y38" s="75"/>
      <c r="Z38" s="182"/>
      <c r="AA38" s="177"/>
      <c r="AB38" s="111"/>
      <c r="AC38" s="130"/>
      <c r="AD38" s="111"/>
      <c r="AE38" s="194"/>
      <c r="AF38" s="82">
        <f>AE38+AF37</f>
        <v>2658</v>
      </c>
      <c r="AG38" s="196">
        <f>AF38/21459</f>
        <v>0.12386411295959737</v>
      </c>
      <c r="AH38" s="162"/>
      <c r="AI38" s="111">
        <f>AH38+AI37</f>
        <v>2667</v>
      </c>
      <c r="AJ38" s="130">
        <f>AE38-AH38</f>
        <v>0</v>
      </c>
      <c r="AK38" s="111">
        <f>AJ38+AK37</f>
        <v>-9</v>
      </c>
      <c r="AL38" s="270"/>
      <c r="AM38" s="84"/>
      <c r="AN38" s="6"/>
      <c r="AO38" s="6"/>
      <c r="AP38" s="6"/>
      <c r="AQ38" s="271"/>
      <c r="AR38" s="6"/>
      <c r="AS38" s="3"/>
    </row>
    <row r="39" spans="1:45" s="3" customFormat="1" x14ac:dyDescent="0.25">
      <c r="A39" s="18" t="s">
        <v>134</v>
      </c>
      <c r="B39" s="68">
        <v>32</v>
      </c>
      <c r="C39" s="139" t="s">
        <v>562</v>
      </c>
      <c r="D39" s="274">
        <v>24.6</v>
      </c>
      <c r="E39" s="74">
        <f>I39+J39+K39+L39+M39+N39+O39+AL39+AN39+AO39+AP39+AQ39+AR39</f>
        <v>69</v>
      </c>
      <c r="F39" s="256">
        <f>E39+F38</f>
        <v>9864</v>
      </c>
      <c r="G39" s="257">
        <f>F39/55165</f>
        <v>0.17880902746306535</v>
      </c>
      <c r="H39" s="258">
        <f>100-(F39/55165*100)</f>
        <v>82.119097253693468</v>
      </c>
      <c r="I39" s="6"/>
      <c r="J39" s="299">
        <v>4</v>
      </c>
      <c r="K39" s="267"/>
      <c r="L39" s="268"/>
      <c r="M39" s="268"/>
      <c r="N39" s="300">
        <v>15</v>
      </c>
      <c r="O39" s="296">
        <v>50</v>
      </c>
      <c r="P39" s="78">
        <f>P38+O39</f>
        <v>8331</v>
      </c>
      <c r="Q39" s="88">
        <f>P39/42918</f>
        <v>0.1941143576121907</v>
      </c>
      <c r="R39" s="168">
        <f>100-(P39/42918*100)</f>
        <v>80.588564238780933</v>
      </c>
      <c r="S39" s="162">
        <v>56</v>
      </c>
      <c r="T39" s="111">
        <f>S39+T38</f>
        <v>8421</v>
      </c>
      <c r="U39" s="130">
        <f>O39-S39</f>
        <v>-6</v>
      </c>
      <c r="V39" s="111">
        <f>U39+V38</f>
        <v>-90</v>
      </c>
      <c r="W39" s="174"/>
      <c r="X39" s="181"/>
      <c r="Y39" s="75"/>
      <c r="Z39" s="182"/>
      <c r="AA39" s="162"/>
      <c r="AB39" s="111"/>
      <c r="AC39" s="130"/>
      <c r="AD39" s="111"/>
      <c r="AE39" s="194"/>
      <c r="AF39" s="82">
        <f>AE39+AF38</f>
        <v>2658</v>
      </c>
      <c r="AG39" s="196">
        <f>AF39/21459</f>
        <v>0.12386411295959737</v>
      </c>
      <c r="AH39" s="162"/>
      <c r="AI39" s="111">
        <f>AH39+AI38</f>
        <v>2667</v>
      </c>
      <c r="AJ39" s="130">
        <f>AE39-AH39</f>
        <v>0</v>
      </c>
      <c r="AK39" s="111">
        <f>AJ39+AK38</f>
        <v>-9</v>
      </c>
      <c r="AL39" s="270"/>
      <c r="AM39" s="84"/>
      <c r="AN39" s="6"/>
      <c r="AO39" s="6"/>
      <c r="AP39" s="6"/>
      <c r="AQ39" s="271"/>
      <c r="AR39" s="6"/>
    </row>
    <row r="40" spans="1:45" s="3" customFormat="1" x14ac:dyDescent="0.25">
      <c r="A40" s="18" t="s">
        <v>61</v>
      </c>
      <c r="B40" s="68">
        <v>33</v>
      </c>
      <c r="C40" s="139" t="s">
        <v>673</v>
      </c>
      <c r="D40" s="274">
        <v>24.6</v>
      </c>
      <c r="E40" s="74">
        <f>I40+J40+K40+L40+M40+N40+O40+AL40+AN40+AO40+AP40+AQ40+AR40</f>
        <v>209</v>
      </c>
      <c r="F40" s="256">
        <f>E40+F39</f>
        <v>10073</v>
      </c>
      <c r="G40" s="257">
        <f>F40/55165</f>
        <v>0.18259766156077223</v>
      </c>
      <c r="H40" s="258">
        <f>100-(F40/55165*100)</f>
        <v>81.74023384392278</v>
      </c>
      <c r="I40" s="6"/>
      <c r="J40" s="267"/>
      <c r="K40" s="267"/>
      <c r="L40" s="268"/>
      <c r="M40" s="268"/>
      <c r="N40" s="300">
        <v>69</v>
      </c>
      <c r="O40" s="296">
        <v>140</v>
      </c>
      <c r="P40" s="78">
        <f>P39+O40</f>
        <v>8471</v>
      </c>
      <c r="Q40" s="88">
        <f>P40/42918</f>
        <v>0.19737639218975722</v>
      </c>
      <c r="R40" s="168">
        <f>100-(P40/42918*100)</f>
        <v>80.262360781024285</v>
      </c>
      <c r="S40" s="162">
        <v>140</v>
      </c>
      <c r="T40" s="111">
        <f>S40+T39</f>
        <v>8561</v>
      </c>
      <c r="U40" s="130">
        <f>O40-S40</f>
        <v>0</v>
      </c>
      <c r="V40" s="111">
        <f>U40+V39</f>
        <v>-90</v>
      </c>
      <c r="W40" s="174"/>
      <c r="X40" s="184"/>
      <c r="Y40" s="16"/>
      <c r="Z40" s="185"/>
      <c r="AA40" s="176"/>
      <c r="AB40" s="111"/>
      <c r="AC40" s="111"/>
      <c r="AD40" s="111"/>
      <c r="AE40" s="194"/>
      <c r="AF40" s="82">
        <f>AE40+AF39</f>
        <v>2658</v>
      </c>
      <c r="AG40" s="196">
        <f>AF40/21459</f>
        <v>0.12386411295959737</v>
      </c>
      <c r="AH40" s="162"/>
      <c r="AI40" s="111">
        <f>AH40+AI39</f>
        <v>2667</v>
      </c>
      <c r="AJ40" s="130">
        <f>AE40-AH40</f>
        <v>0</v>
      </c>
      <c r="AK40" s="111">
        <f>AJ40+AK39</f>
        <v>-9</v>
      </c>
      <c r="AL40" s="270"/>
      <c r="AM40" s="84"/>
      <c r="AN40" s="6"/>
      <c r="AO40" s="6"/>
      <c r="AP40" s="6"/>
      <c r="AQ40" s="271"/>
      <c r="AR40" s="6"/>
      <c r="AS40" s="4"/>
    </row>
    <row r="41" spans="1:45" x14ac:dyDescent="0.25">
      <c r="A41" s="18" t="s">
        <v>23</v>
      </c>
      <c r="B41" s="68">
        <v>34</v>
      </c>
      <c r="C41" s="139" t="s">
        <v>570</v>
      </c>
      <c r="D41" s="274">
        <v>23.6</v>
      </c>
      <c r="E41" s="74">
        <f>I41+J41+K41+L41+M41+N41+O41+AL41+AN41+AO41+AP41+AQ41+AR41</f>
        <v>709</v>
      </c>
      <c r="F41" s="256">
        <f>E41+F40</f>
        <v>10782</v>
      </c>
      <c r="G41" s="257">
        <f>F41/55165</f>
        <v>0.1954500135955769</v>
      </c>
      <c r="H41" s="258">
        <f>100-(F41/55165*100)</f>
        <v>80.454998640442312</v>
      </c>
      <c r="I41" s="6"/>
      <c r="J41" s="267"/>
      <c r="K41" s="267"/>
      <c r="L41" s="268"/>
      <c r="M41" s="268"/>
      <c r="N41" s="300">
        <v>100</v>
      </c>
      <c r="O41" s="296">
        <v>500</v>
      </c>
      <c r="P41" s="78">
        <f>P40+O41</f>
        <v>8971</v>
      </c>
      <c r="Q41" s="88">
        <f>P41/42918</f>
        <v>0.20902651568106623</v>
      </c>
      <c r="R41" s="168">
        <f>100-(P41/42918*100)</f>
        <v>79.09734843189338</v>
      </c>
      <c r="S41" s="162">
        <v>494</v>
      </c>
      <c r="T41" s="111">
        <f>S41+T40</f>
        <v>9055</v>
      </c>
      <c r="U41" s="130">
        <f>O41-S41</f>
        <v>6</v>
      </c>
      <c r="V41" s="111">
        <f>U41+V40</f>
        <v>-84</v>
      </c>
      <c r="W41" s="174"/>
      <c r="X41" s="184"/>
      <c r="Y41" s="16"/>
      <c r="Z41" s="185"/>
      <c r="AA41" s="176"/>
      <c r="AB41" s="111"/>
      <c r="AC41" s="111"/>
      <c r="AD41" s="111"/>
      <c r="AE41" s="194"/>
      <c r="AF41" s="82">
        <f>AE41+AF40</f>
        <v>2658</v>
      </c>
      <c r="AG41" s="196">
        <f>AF41/21459</f>
        <v>0.12386411295959737</v>
      </c>
      <c r="AH41" s="162"/>
      <c r="AI41" s="111">
        <f>AH41+AI40</f>
        <v>2667</v>
      </c>
      <c r="AJ41" s="130">
        <f>AE41-AH41</f>
        <v>0</v>
      </c>
      <c r="AK41" s="111">
        <f>AJ41+AK40</f>
        <v>-9</v>
      </c>
      <c r="AL41" s="270"/>
      <c r="AM41" s="84"/>
      <c r="AN41" s="298">
        <v>31</v>
      </c>
      <c r="AO41" s="298"/>
      <c r="AP41" s="298">
        <v>78</v>
      </c>
      <c r="AQ41" s="271"/>
      <c r="AR41" s="6"/>
      <c r="AS41" s="3"/>
    </row>
    <row r="42" spans="1:45" s="3" customFormat="1" x14ac:dyDescent="0.25">
      <c r="A42" s="18" t="s">
        <v>75</v>
      </c>
      <c r="B42" s="68">
        <v>35</v>
      </c>
      <c r="C42" s="142" t="s">
        <v>866</v>
      </c>
      <c r="D42" s="76">
        <v>24.6</v>
      </c>
      <c r="E42" s="74">
        <f>I42+J42+K42+L42+M42+N42+O42+AL42+AN42+AO42+AP42+AQ42+AR42</f>
        <v>48</v>
      </c>
      <c r="F42" s="256">
        <f>E42+F41</f>
        <v>10830</v>
      </c>
      <c r="G42" s="257">
        <f>F42/55165</f>
        <v>0.1963201305175383</v>
      </c>
      <c r="H42" s="258">
        <f>100-(F42/55165*100)</f>
        <v>80.36798694824617</v>
      </c>
      <c r="I42" s="6"/>
      <c r="J42" s="267"/>
      <c r="K42" s="267"/>
      <c r="L42" s="268"/>
      <c r="M42" s="268"/>
      <c r="N42" s="300"/>
      <c r="O42" s="296">
        <v>48</v>
      </c>
      <c r="P42" s="78">
        <f>P41+O42</f>
        <v>9019</v>
      </c>
      <c r="Q42" s="88">
        <f>P42/42918</f>
        <v>0.21014492753623187</v>
      </c>
      <c r="R42" s="168">
        <f>100-(P42/42918*100)</f>
        <v>78.985507246376812</v>
      </c>
      <c r="S42" s="162">
        <v>48</v>
      </c>
      <c r="T42" s="111">
        <f>S42+T41</f>
        <v>9103</v>
      </c>
      <c r="U42" s="130">
        <f>O42-S42</f>
        <v>0</v>
      </c>
      <c r="V42" s="111">
        <f>U42+V41</f>
        <v>-84</v>
      </c>
      <c r="W42" s="174">
        <v>2</v>
      </c>
      <c r="X42" s="184"/>
      <c r="Y42" s="16"/>
      <c r="Z42" s="185"/>
      <c r="AA42" s="176"/>
      <c r="AB42" s="111"/>
      <c r="AC42" s="111"/>
      <c r="AD42" s="111"/>
      <c r="AE42" s="194"/>
      <c r="AF42" s="82">
        <f>AE42+AF41</f>
        <v>2658</v>
      </c>
      <c r="AG42" s="196">
        <f>AF42/21459</f>
        <v>0.12386411295959737</v>
      </c>
      <c r="AH42" s="162"/>
      <c r="AI42" s="111">
        <f>AH42+AI41</f>
        <v>2667</v>
      </c>
      <c r="AJ42" s="130">
        <f>AE42-AH42</f>
        <v>0</v>
      </c>
      <c r="AK42" s="111">
        <f>AJ42+AK41</f>
        <v>-9</v>
      </c>
      <c r="AL42" s="270"/>
      <c r="AM42" s="84"/>
      <c r="AN42" s="6"/>
      <c r="AO42" s="6"/>
      <c r="AP42" s="6"/>
      <c r="AQ42" s="271"/>
      <c r="AR42" s="6"/>
      <c r="AS42" s="4"/>
    </row>
    <row r="43" spans="1:45" x14ac:dyDescent="0.25">
      <c r="A43" s="18" t="s">
        <v>80</v>
      </c>
      <c r="B43" s="68">
        <v>36</v>
      </c>
      <c r="C43" s="142" t="s">
        <v>780</v>
      </c>
      <c r="D43" s="274"/>
      <c r="E43" s="74">
        <f>I43+J43+K43+L43+M43+N43+O43+AL43+AN43+AO43+AP43+AQ43+AR43</f>
        <v>30</v>
      </c>
      <c r="F43" s="256">
        <f>E43+F42</f>
        <v>10860</v>
      </c>
      <c r="G43" s="257">
        <f>F43/55165</f>
        <v>0.19686395359376416</v>
      </c>
      <c r="H43" s="258">
        <f>100-(F43/55165*100)</f>
        <v>80.313604640623581</v>
      </c>
      <c r="I43" s="6"/>
      <c r="J43" s="267"/>
      <c r="K43" s="267"/>
      <c r="L43" s="268"/>
      <c r="M43" s="268"/>
      <c r="N43" s="268"/>
      <c r="O43" s="296">
        <v>30</v>
      </c>
      <c r="P43" s="78">
        <f>P42+O43</f>
        <v>9049</v>
      </c>
      <c r="Q43" s="88">
        <f>P43/42918</f>
        <v>0.21084393494571044</v>
      </c>
      <c r="R43" s="168">
        <f>100-(P43/42918*100)</f>
        <v>78.915606505428954</v>
      </c>
      <c r="S43" s="162">
        <v>30</v>
      </c>
      <c r="T43" s="111">
        <f>S43+T42</f>
        <v>9133</v>
      </c>
      <c r="U43" s="130">
        <f>O43-S43</f>
        <v>0</v>
      </c>
      <c r="V43" s="111">
        <f>U43+V42</f>
        <v>-84</v>
      </c>
      <c r="W43" s="174"/>
      <c r="X43" s="184"/>
      <c r="Y43" s="16"/>
      <c r="Z43" s="185"/>
      <c r="AA43" s="176"/>
      <c r="AB43" s="111"/>
      <c r="AC43" s="111"/>
      <c r="AD43" s="111"/>
      <c r="AE43" s="197"/>
      <c r="AF43" s="82">
        <f>AE43+AF42</f>
        <v>2658</v>
      </c>
      <c r="AG43" s="196">
        <f>AF43/21459</f>
        <v>0.12386411295959737</v>
      </c>
      <c r="AH43" s="176"/>
      <c r="AI43" s="111">
        <f>AH43+AI42</f>
        <v>2667</v>
      </c>
      <c r="AJ43" s="111"/>
      <c r="AK43" s="111">
        <f>AJ43+AK42</f>
        <v>-9</v>
      </c>
      <c r="AL43" s="270"/>
      <c r="AM43" s="84"/>
      <c r="AN43" s="6"/>
      <c r="AO43" s="6"/>
      <c r="AP43" s="6"/>
      <c r="AQ43" s="271"/>
      <c r="AR43" s="6"/>
    </row>
    <row r="44" spans="1:45" s="3" customFormat="1" x14ac:dyDescent="0.25">
      <c r="A44" s="18" t="s">
        <v>27</v>
      </c>
      <c r="B44" s="68">
        <v>37</v>
      </c>
      <c r="C44" s="139" t="s">
        <v>595</v>
      </c>
      <c r="D44" s="274">
        <v>22.8</v>
      </c>
      <c r="E44" s="74">
        <f>I44+J44+K44+L44+M44+N44+O44+AL44+AN44+AO44+AP44+AQ44+AR44</f>
        <v>510</v>
      </c>
      <c r="F44" s="256">
        <f>E44+F43</f>
        <v>11370</v>
      </c>
      <c r="G44" s="257">
        <f>F44/55165</f>
        <v>0.20610894588960391</v>
      </c>
      <c r="H44" s="258">
        <f>100-(F44/55165*100)</f>
        <v>79.389105411039608</v>
      </c>
      <c r="I44" s="6"/>
      <c r="J44" s="267"/>
      <c r="K44" s="267"/>
      <c r="L44" s="268"/>
      <c r="M44" s="268"/>
      <c r="N44" s="300">
        <v>49</v>
      </c>
      <c r="O44" s="296">
        <v>435</v>
      </c>
      <c r="P44" s="78">
        <f>P43+O44</f>
        <v>9484</v>
      </c>
      <c r="Q44" s="88">
        <f>P44/42918</f>
        <v>0.22097954238314926</v>
      </c>
      <c r="R44" s="168">
        <f>100-(P44/42918*100)</f>
        <v>77.902045761685073</v>
      </c>
      <c r="S44" s="162">
        <v>432</v>
      </c>
      <c r="T44" s="111">
        <f>S44+T43</f>
        <v>9565</v>
      </c>
      <c r="U44" s="130">
        <f>O44-S44</f>
        <v>3</v>
      </c>
      <c r="V44" s="111">
        <f>U44+V43</f>
        <v>-81</v>
      </c>
      <c r="W44" s="174"/>
      <c r="X44" s="181"/>
      <c r="Y44" s="75"/>
      <c r="Z44" s="183"/>
      <c r="AA44" s="176"/>
      <c r="AB44" s="111"/>
      <c r="AC44" s="111"/>
      <c r="AD44" s="111"/>
      <c r="AE44" s="194"/>
      <c r="AF44" s="82">
        <f>AE44+AF43</f>
        <v>2658</v>
      </c>
      <c r="AG44" s="196">
        <f>AF44/21459</f>
        <v>0.12386411295959737</v>
      </c>
      <c r="AH44" s="162"/>
      <c r="AI44" s="111">
        <f>AH44+AI43</f>
        <v>2667</v>
      </c>
      <c r="AJ44" s="130">
        <f>AE44-AH44</f>
        <v>0</v>
      </c>
      <c r="AK44" s="111">
        <f>AJ44+AK43</f>
        <v>-9</v>
      </c>
      <c r="AL44" s="270"/>
      <c r="AM44" s="84"/>
      <c r="AN44" s="6"/>
      <c r="AO44" s="6"/>
      <c r="AP44" s="298">
        <v>26</v>
      </c>
      <c r="AQ44" s="271"/>
      <c r="AR44" s="6"/>
    </row>
    <row r="45" spans="1:45" s="3" customFormat="1" x14ac:dyDescent="0.25">
      <c r="A45" s="18" t="s">
        <v>1051</v>
      </c>
      <c r="B45" s="68">
        <v>38</v>
      </c>
      <c r="C45" s="142" t="s">
        <v>902</v>
      </c>
      <c r="D45" s="274"/>
      <c r="E45" s="74">
        <f>I45+J45+K45+L45+M45+N45+O45+AL45+AN45+AO45+AP45+AQ45+AR45</f>
        <v>105</v>
      </c>
      <c r="F45" s="256">
        <f>E45+F44</f>
        <v>11475</v>
      </c>
      <c r="G45" s="257">
        <f>F45/55165</f>
        <v>0.20801232665639446</v>
      </c>
      <c r="H45" s="258">
        <f>100-(F45/55165*100)</f>
        <v>79.198767334360554</v>
      </c>
      <c r="I45" s="6"/>
      <c r="J45" s="267"/>
      <c r="K45" s="267"/>
      <c r="L45" s="268">
        <v>51</v>
      </c>
      <c r="M45" s="268"/>
      <c r="N45" s="268"/>
      <c r="O45" s="296">
        <v>16</v>
      </c>
      <c r="P45" s="78">
        <f>P44+O45</f>
        <v>9500</v>
      </c>
      <c r="Q45" s="88">
        <f>P45/42918</f>
        <v>0.22135234633487114</v>
      </c>
      <c r="R45" s="168">
        <f>100-(P45/42918*100)</f>
        <v>77.864765366512884</v>
      </c>
      <c r="S45" s="162">
        <v>16</v>
      </c>
      <c r="T45" s="111">
        <f>S45+T44</f>
        <v>9581</v>
      </c>
      <c r="U45" s="130">
        <f>O45-S45</f>
        <v>0</v>
      </c>
      <c r="V45" s="111">
        <f>U45+V44</f>
        <v>-81</v>
      </c>
      <c r="W45" s="174"/>
      <c r="X45" s="181"/>
      <c r="Y45" s="75"/>
      <c r="Z45" s="182"/>
      <c r="AA45" s="162"/>
      <c r="AB45" s="111"/>
      <c r="AC45" s="130"/>
      <c r="AD45" s="111"/>
      <c r="AE45" s="194"/>
      <c r="AF45" s="82">
        <f>AE45+AF44</f>
        <v>2658</v>
      </c>
      <c r="AG45" s="196">
        <f>AF45/21459</f>
        <v>0.12386411295959737</v>
      </c>
      <c r="AH45" s="162"/>
      <c r="AI45" s="111">
        <f>AH45+AI44</f>
        <v>2667</v>
      </c>
      <c r="AJ45" s="130">
        <f>AE45-AH45</f>
        <v>0</v>
      </c>
      <c r="AK45" s="111">
        <f>AJ45+AK44</f>
        <v>-9</v>
      </c>
      <c r="AL45" s="270"/>
      <c r="AM45" s="84"/>
      <c r="AN45" s="6"/>
      <c r="AO45" s="6"/>
      <c r="AP45" s="6"/>
      <c r="AQ45" s="271"/>
      <c r="AR45" s="6">
        <v>38</v>
      </c>
      <c r="AS45" s="4"/>
    </row>
    <row r="46" spans="1:45" s="3" customFormat="1" x14ac:dyDescent="0.25">
      <c r="A46" s="18" t="s">
        <v>30</v>
      </c>
      <c r="B46" s="68">
        <v>39</v>
      </c>
      <c r="C46" s="139" t="s">
        <v>1015</v>
      </c>
      <c r="D46" s="274">
        <v>22.8</v>
      </c>
      <c r="E46" s="74">
        <f>I46+J46+K46+L46+M46+N46+O46+AL46+AN46+AO46+AP46+AQ46+AR46</f>
        <v>603</v>
      </c>
      <c r="F46" s="256">
        <f>E46+F45</f>
        <v>12078</v>
      </c>
      <c r="G46" s="257">
        <f>F46/55165</f>
        <v>0.2189431704885344</v>
      </c>
      <c r="H46" s="258">
        <f>100-(F46/55165*100)</f>
        <v>78.105682951146562</v>
      </c>
      <c r="I46" s="6"/>
      <c r="J46" s="267"/>
      <c r="K46" s="267"/>
      <c r="L46" s="268"/>
      <c r="M46" s="268"/>
      <c r="N46" s="300">
        <v>123</v>
      </c>
      <c r="O46" s="296">
        <v>480</v>
      </c>
      <c r="P46" s="78">
        <f>P45+O46</f>
        <v>9980</v>
      </c>
      <c r="Q46" s="88">
        <f>P46/42918</f>
        <v>0.23253646488652779</v>
      </c>
      <c r="R46" s="168">
        <f>100-(P46/42918*100)</f>
        <v>76.746353511347223</v>
      </c>
      <c r="S46" s="162">
        <v>494</v>
      </c>
      <c r="T46" s="111">
        <f>S46+T45</f>
        <v>10075</v>
      </c>
      <c r="U46" s="130">
        <f>O46-S46</f>
        <v>-14</v>
      </c>
      <c r="V46" s="111">
        <f>U46+V45</f>
        <v>-95</v>
      </c>
      <c r="W46" s="174"/>
      <c r="X46" s="181"/>
      <c r="Y46" s="75"/>
      <c r="Z46" s="183"/>
      <c r="AA46" s="176"/>
      <c r="AB46" s="111"/>
      <c r="AC46" s="111"/>
      <c r="AD46" s="111"/>
      <c r="AE46" s="194">
        <f>O46</f>
        <v>480</v>
      </c>
      <c r="AF46" s="82">
        <f>AE46+AF45</f>
        <v>3138</v>
      </c>
      <c r="AG46" s="196">
        <f>AF46/21459</f>
        <v>0.14623235006291066</v>
      </c>
      <c r="AH46" s="162">
        <f>S46</f>
        <v>494</v>
      </c>
      <c r="AI46" s="111">
        <f>AH46+AI45</f>
        <v>3161</v>
      </c>
      <c r="AJ46" s="311">
        <f>AE46-AH46</f>
        <v>-14</v>
      </c>
      <c r="AK46" s="111">
        <f>AJ46+AK45</f>
        <v>-23</v>
      </c>
      <c r="AL46" s="270"/>
      <c r="AM46" s="84"/>
      <c r="AN46" s="6"/>
      <c r="AO46" s="6"/>
      <c r="AP46" s="6"/>
      <c r="AQ46" s="271"/>
      <c r="AR46" s="6"/>
    </row>
    <row r="47" spans="1:45" s="3" customFormat="1" x14ac:dyDescent="0.25">
      <c r="A47" s="18" t="s">
        <v>25</v>
      </c>
      <c r="B47" s="68">
        <v>40</v>
      </c>
      <c r="C47" s="139" t="s">
        <v>591</v>
      </c>
      <c r="D47" s="274">
        <v>22.8</v>
      </c>
      <c r="E47" s="74">
        <f>I47+J47+K47+L47+M47+N47+O47+AL47+AN47+AO47+AP47+AQ47+AR47</f>
        <v>305</v>
      </c>
      <c r="F47" s="256">
        <f>E47+F46</f>
        <v>12383</v>
      </c>
      <c r="G47" s="257">
        <f>F47/55165</f>
        <v>0.22447203843016406</v>
      </c>
      <c r="H47" s="258">
        <f>100-(F47/55165*100)</f>
        <v>77.55279615698359</v>
      </c>
      <c r="I47" s="6"/>
      <c r="J47" s="267"/>
      <c r="K47" s="267"/>
      <c r="L47" s="300">
        <v>38</v>
      </c>
      <c r="M47" s="268"/>
      <c r="N47" s="300">
        <v>36</v>
      </c>
      <c r="O47" s="296">
        <v>200</v>
      </c>
      <c r="P47" s="78">
        <f>P46+O47</f>
        <v>10180</v>
      </c>
      <c r="Q47" s="88">
        <f>P47/42918</f>
        <v>0.23719651428305141</v>
      </c>
      <c r="R47" s="168">
        <f>100-(P47/42918*100)</f>
        <v>76.280348571694859</v>
      </c>
      <c r="S47" s="162">
        <v>199</v>
      </c>
      <c r="T47" s="111">
        <f>S47+T46</f>
        <v>10274</v>
      </c>
      <c r="U47" s="130">
        <f>O47-S47</f>
        <v>1</v>
      </c>
      <c r="V47" s="111">
        <f>U47+V46</f>
        <v>-94</v>
      </c>
      <c r="W47" s="174"/>
      <c r="X47" s="184"/>
      <c r="Y47" s="16"/>
      <c r="Z47" s="185"/>
      <c r="AA47" s="176"/>
      <c r="AB47" s="111"/>
      <c r="AC47" s="111"/>
      <c r="AD47" s="111"/>
      <c r="AE47" s="194"/>
      <c r="AF47" s="82"/>
      <c r="AG47" s="196"/>
      <c r="AH47" s="176"/>
      <c r="AI47" s="111"/>
      <c r="AJ47" s="111"/>
      <c r="AK47" s="111"/>
      <c r="AL47" s="270"/>
      <c r="AM47" s="84"/>
      <c r="AN47" s="298">
        <v>31</v>
      </c>
      <c r="AO47" s="298"/>
      <c r="AP47" s="6"/>
      <c r="AQ47" s="271"/>
      <c r="AR47" s="6"/>
    </row>
    <row r="48" spans="1:45" s="3" customFormat="1" x14ac:dyDescent="0.25">
      <c r="A48" s="18" t="s">
        <v>138</v>
      </c>
      <c r="B48" s="68">
        <v>41</v>
      </c>
      <c r="C48" s="139" t="s">
        <v>560</v>
      </c>
      <c r="D48" s="274">
        <v>22.8</v>
      </c>
      <c r="E48" s="74">
        <f>I48+J48+K48+L48+M48+N48+O48+AL48+AN48+AO48+AP48+AQ48+AR48</f>
        <v>68</v>
      </c>
      <c r="F48" s="256">
        <f>E48+F47</f>
        <v>12451</v>
      </c>
      <c r="G48" s="257">
        <f>F48/55165</f>
        <v>0.22570470406960935</v>
      </c>
      <c r="H48" s="258">
        <f>100-(F48/55165*100)</f>
        <v>77.429529593039064</v>
      </c>
      <c r="I48" s="6"/>
      <c r="J48" s="299">
        <v>4</v>
      </c>
      <c r="K48" s="267"/>
      <c r="L48" s="268"/>
      <c r="M48" s="268"/>
      <c r="N48" s="300">
        <v>20</v>
      </c>
      <c r="O48" s="296">
        <v>44</v>
      </c>
      <c r="P48" s="78">
        <f>P47+O48</f>
        <v>10224</v>
      </c>
      <c r="Q48" s="88">
        <f>P48/42918</f>
        <v>0.23822172515028658</v>
      </c>
      <c r="R48" s="168">
        <f>100-(P48/42918*100)</f>
        <v>76.177827484971345</v>
      </c>
      <c r="S48" s="162">
        <v>61</v>
      </c>
      <c r="T48" s="111">
        <f>S48+T47</f>
        <v>10335</v>
      </c>
      <c r="U48" s="130">
        <f>O48-S48</f>
        <v>-17</v>
      </c>
      <c r="V48" s="111">
        <f>U48+V47</f>
        <v>-111</v>
      </c>
      <c r="W48" s="174"/>
      <c r="X48" s="184"/>
      <c r="Y48" s="16"/>
      <c r="Z48" s="185"/>
      <c r="AA48" s="176"/>
      <c r="AB48" s="111"/>
      <c r="AC48" s="111"/>
      <c r="AD48" s="111"/>
      <c r="AE48" s="197"/>
      <c r="AF48" s="82"/>
      <c r="AG48" s="196"/>
      <c r="AH48" s="176"/>
      <c r="AI48" s="111"/>
      <c r="AJ48" s="130"/>
      <c r="AK48" s="111"/>
      <c r="AL48" s="270"/>
      <c r="AM48" s="84"/>
      <c r="AN48" s="6"/>
      <c r="AO48" s="6"/>
      <c r="AP48" s="6"/>
      <c r="AQ48" s="271"/>
      <c r="AR48" s="6"/>
    </row>
    <row r="49" spans="1:45" s="3" customFormat="1" x14ac:dyDescent="0.25">
      <c r="A49" s="18" t="s">
        <v>137</v>
      </c>
      <c r="B49" s="68">
        <v>42</v>
      </c>
      <c r="C49" s="139" t="s">
        <v>559</v>
      </c>
      <c r="D49" s="274">
        <v>22.8</v>
      </c>
      <c r="E49" s="74">
        <f>I49+J49+K49+L49+M49+N49+O49+AL49+AN49+AO49+AP49+AQ49+AR49</f>
        <v>68</v>
      </c>
      <c r="F49" s="256">
        <f>E49+F48</f>
        <v>12519</v>
      </c>
      <c r="G49" s="257">
        <f>F49/55165</f>
        <v>0.22693736970905465</v>
      </c>
      <c r="H49" s="258">
        <f>100-(F49/55165*100)</f>
        <v>77.306263029094538</v>
      </c>
      <c r="I49" s="6"/>
      <c r="J49" s="299">
        <v>4</v>
      </c>
      <c r="K49" s="267"/>
      <c r="L49" s="268"/>
      <c r="M49" s="268"/>
      <c r="N49" s="300">
        <v>10</v>
      </c>
      <c r="O49" s="296">
        <v>54</v>
      </c>
      <c r="P49" s="78">
        <f>P48+O49</f>
        <v>10278</v>
      </c>
      <c r="Q49" s="88">
        <f>P49/42918</f>
        <v>0.23947993848734797</v>
      </c>
      <c r="R49" s="168">
        <f>100-(P49/42918*100)</f>
        <v>76.052006151265203</v>
      </c>
      <c r="S49" s="162">
        <v>60</v>
      </c>
      <c r="T49" s="111">
        <f>S49+T48</f>
        <v>10395</v>
      </c>
      <c r="U49" s="130">
        <f>O49-S49</f>
        <v>-6</v>
      </c>
      <c r="V49" s="111">
        <f>U49+V48</f>
        <v>-117</v>
      </c>
      <c r="W49" s="174"/>
      <c r="X49" s="184"/>
      <c r="Y49" s="16"/>
      <c r="Z49" s="185"/>
      <c r="AA49" s="176"/>
      <c r="AB49" s="111"/>
      <c r="AC49" s="111"/>
      <c r="AD49" s="111"/>
      <c r="AE49" s="194"/>
      <c r="AF49" s="82"/>
      <c r="AG49" s="196"/>
      <c r="AH49" s="176"/>
      <c r="AI49" s="111"/>
      <c r="AJ49" s="111"/>
      <c r="AK49" s="111"/>
      <c r="AL49" s="270"/>
      <c r="AM49" s="84"/>
      <c r="AN49" s="6"/>
      <c r="AO49" s="6"/>
      <c r="AP49" s="6"/>
      <c r="AQ49" s="271"/>
      <c r="AR49" s="6"/>
    </row>
    <row r="50" spans="1:45" s="3" customFormat="1" x14ac:dyDescent="0.25">
      <c r="A50" s="18" t="s">
        <v>136</v>
      </c>
      <c r="B50" s="68">
        <v>43</v>
      </c>
      <c r="C50" s="139" t="s">
        <v>565</v>
      </c>
      <c r="D50" s="274">
        <v>22.6</v>
      </c>
      <c r="E50" s="74">
        <f>I50+J50+K50+L50+M50+N50+O50+AL50+AN50+AO50+AP50+AQ50+AR50</f>
        <v>138</v>
      </c>
      <c r="F50" s="256">
        <f>E50+F49</f>
        <v>12657</v>
      </c>
      <c r="G50" s="257">
        <f>F50/55165</f>
        <v>0.22943895585969365</v>
      </c>
      <c r="H50" s="258">
        <f>100-(F50/55165*100)</f>
        <v>77.056104414030642</v>
      </c>
      <c r="I50" s="6"/>
      <c r="J50" s="267"/>
      <c r="K50" s="267"/>
      <c r="L50" s="268"/>
      <c r="M50" s="268"/>
      <c r="N50" s="300">
        <v>10</v>
      </c>
      <c r="O50" s="296">
        <v>128</v>
      </c>
      <c r="P50" s="78">
        <f>P49+O50</f>
        <v>10406</v>
      </c>
      <c r="Q50" s="88">
        <f>P50/42918</f>
        <v>0.24246237010112306</v>
      </c>
      <c r="R50" s="168">
        <f>100-(P50/42918*100)</f>
        <v>75.75376298988769</v>
      </c>
      <c r="S50" s="162">
        <v>132</v>
      </c>
      <c r="T50" s="111">
        <f>S50+T49</f>
        <v>10527</v>
      </c>
      <c r="U50" s="130">
        <f>O50-S50</f>
        <v>-4</v>
      </c>
      <c r="V50" s="111">
        <f>U50+V49</f>
        <v>-121</v>
      </c>
      <c r="W50" s="174"/>
      <c r="X50" s="184"/>
      <c r="Y50" s="16"/>
      <c r="Z50" s="185"/>
      <c r="AA50" s="176"/>
      <c r="AB50" s="111"/>
      <c r="AC50" s="111"/>
      <c r="AD50" s="111"/>
      <c r="AE50" s="197"/>
      <c r="AF50" s="15"/>
      <c r="AG50" s="198"/>
      <c r="AH50" s="176"/>
      <c r="AI50" s="111"/>
      <c r="AJ50" s="111"/>
      <c r="AK50" s="111"/>
      <c r="AL50" s="270"/>
      <c r="AM50" s="84"/>
      <c r="AN50" s="6"/>
      <c r="AO50" s="6"/>
      <c r="AP50" s="6"/>
      <c r="AQ50" s="271"/>
      <c r="AR50" s="6"/>
    </row>
    <row r="51" spans="1:45" s="3" customFormat="1" x14ac:dyDescent="0.25">
      <c r="A51" s="18" t="s">
        <v>923</v>
      </c>
      <c r="B51" s="68">
        <v>44</v>
      </c>
      <c r="C51" s="142" t="s">
        <v>766</v>
      </c>
      <c r="D51" s="274">
        <v>22.6</v>
      </c>
      <c r="E51" s="74">
        <f>I51+J51+K51+L51+M51+N51+O51+AL51+AN51+AO51+AP51+AQ51+AR51</f>
        <v>41</v>
      </c>
      <c r="F51" s="256">
        <f>E51+F50</f>
        <v>12698</v>
      </c>
      <c r="G51" s="257">
        <f>F51/55165</f>
        <v>0.23018218073053567</v>
      </c>
      <c r="H51" s="258">
        <f>100-(F51/55165*100)</f>
        <v>76.981781926946439</v>
      </c>
      <c r="I51" s="6"/>
      <c r="J51" s="267"/>
      <c r="K51" s="267"/>
      <c r="L51" s="268"/>
      <c r="M51" s="268"/>
      <c r="N51" s="268"/>
      <c r="O51" s="296">
        <v>41</v>
      </c>
      <c r="P51" s="78">
        <f>P50+O51</f>
        <v>10447</v>
      </c>
      <c r="Q51" s="88">
        <f>P51/42918</f>
        <v>0.24341768022741042</v>
      </c>
      <c r="R51" s="168">
        <f>100-(P51/42918*100)</f>
        <v>75.658231977258964</v>
      </c>
      <c r="S51" s="162">
        <v>41</v>
      </c>
      <c r="T51" s="111">
        <f>S51+T50</f>
        <v>10568</v>
      </c>
      <c r="U51" s="130">
        <f>O51-S51</f>
        <v>0</v>
      </c>
      <c r="V51" s="111">
        <f>U51+V50</f>
        <v>-121</v>
      </c>
      <c r="W51" s="174">
        <v>1</v>
      </c>
      <c r="X51" s="184"/>
      <c r="Y51" s="16"/>
      <c r="Z51" s="185"/>
      <c r="AA51" s="176"/>
      <c r="AB51" s="111"/>
      <c r="AC51" s="111"/>
      <c r="AD51" s="111"/>
      <c r="AE51" s="197"/>
      <c r="AF51" s="15"/>
      <c r="AG51" s="198"/>
      <c r="AH51" s="176"/>
      <c r="AI51" s="111"/>
      <c r="AJ51" s="111"/>
      <c r="AK51" s="111"/>
      <c r="AL51" s="270"/>
      <c r="AM51" s="84"/>
      <c r="AN51" s="6"/>
      <c r="AO51" s="6"/>
      <c r="AP51" s="6"/>
      <c r="AQ51" s="271"/>
      <c r="AR51" s="6"/>
      <c r="AS51" s="4"/>
    </row>
    <row r="52" spans="1:45" s="3" customFormat="1" x14ac:dyDescent="0.25">
      <c r="A52" s="18" t="s">
        <v>29</v>
      </c>
      <c r="B52" s="68">
        <v>45</v>
      </c>
      <c r="C52" s="139" t="s">
        <v>624</v>
      </c>
      <c r="D52" s="274">
        <v>21.8</v>
      </c>
      <c r="E52" s="74">
        <f>I52+J52+K52+L52+M52+N52+O52+AL52+AN52+AO52+AP52+AQ52+AR52</f>
        <v>513</v>
      </c>
      <c r="F52" s="256">
        <f>E52+F51</f>
        <v>13211</v>
      </c>
      <c r="G52" s="257">
        <f>F52/55165</f>
        <v>0.23948155533399801</v>
      </c>
      <c r="H52" s="258">
        <f>100-(F52/55165*100)</f>
        <v>76.051844466600201</v>
      </c>
      <c r="I52" s="6"/>
      <c r="J52" s="267"/>
      <c r="K52" s="267"/>
      <c r="L52" s="268"/>
      <c r="M52" s="268"/>
      <c r="N52" s="300">
        <v>35</v>
      </c>
      <c r="O52" s="296">
        <v>446</v>
      </c>
      <c r="P52" s="78">
        <f>P51+O52</f>
        <v>10893</v>
      </c>
      <c r="Q52" s="88">
        <f>P52/42918</f>
        <v>0.25380959038165807</v>
      </c>
      <c r="R52" s="168">
        <f>100-(P52/42918*100)</f>
        <v>74.619040961834202</v>
      </c>
      <c r="S52" s="162">
        <v>451</v>
      </c>
      <c r="T52" s="111">
        <f>S52+T51</f>
        <v>11019</v>
      </c>
      <c r="U52" s="130">
        <f>O52-S52</f>
        <v>-5</v>
      </c>
      <c r="V52" s="111">
        <f>U52+V51</f>
        <v>-126</v>
      </c>
      <c r="W52" s="174"/>
      <c r="X52" s="184"/>
      <c r="Y52" s="16"/>
      <c r="Z52" s="185"/>
      <c r="AA52" s="176"/>
      <c r="AB52" s="111"/>
      <c r="AC52" s="111"/>
      <c r="AD52" s="111"/>
      <c r="AE52" s="194"/>
      <c r="AF52" s="82"/>
      <c r="AG52" s="199"/>
      <c r="AH52" s="176"/>
      <c r="AI52" s="111"/>
      <c r="AJ52" s="111"/>
      <c r="AK52" s="111"/>
      <c r="AL52" s="270"/>
      <c r="AM52" s="84"/>
      <c r="AN52" s="298">
        <v>32</v>
      </c>
      <c r="AO52" s="298"/>
      <c r="AP52" s="6"/>
      <c r="AQ52" s="271"/>
      <c r="AR52" s="6"/>
    </row>
    <row r="53" spans="1:45" s="3" customFormat="1" x14ac:dyDescent="0.25">
      <c r="A53" s="18" t="s">
        <v>139</v>
      </c>
      <c r="B53" s="68">
        <v>46</v>
      </c>
      <c r="C53" s="139" t="s">
        <v>567</v>
      </c>
      <c r="D53" s="274">
        <v>21.6</v>
      </c>
      <c r="E53" s="74">
        <f>I53+J53+K53+L53+M53+N53+O53+AL53+AN53+AO53+AP53+AQ53+AR53</f>
        <v>69</v>
      </c>
      <c r="F53" s="256">
        <f>E53+F52</f>
        <v>13280</v>
      </c>
      <c r="G53" s="257">
        <f>F53/55165</f>
        <v>0.24073234840931751</v>
      </c>
      <c r="H53" s="258">
        <f>100-(F53/55165*100)</f>
        <v>75.926765159068253</v>
      </c>
      <c r="I53" s="6"/>
      <c r="J53" s="299">
        <v>4</v>
      </c>
      <c r="K53" s="267"/>
      <c r="L53" s="268"/>
      <c r="M53" s="268"/>
      <c r="N53" s="300">
        <v>15</v>
      </c>
      <c r="O53" s="296">
        <v>50</v>
      </c>
      <c r="P53" s="78">
        <f>P52+O53</f>
        <v>10943</v>
      </c>
      <c r="Q53" s="88">
        <f>P53/42918</f>
        <v>0.25497460273078892</v>
      </c>
      <c r="R53" s="168">
        <f>100-(P53/42918*100)</f>
        <v>74.5025397269211</v>
      </c>
      <c r="S53" s="162">
        <v>56</v>
      </c>
      <c r="T53" s="111">
        <f>S53+T52</f>
        <v>11075</v>
      </c>
      <c r="U53" s="130">
        <f>O53-S53</f>
        <v>-6</v>
      </c>
      <c r="V53" s="111">
        <f>U53+V52</f>
        <v>-132</v>
      </c>
      <c r="W53" s="174"/>
      <c r="X53" s="184"/>
      <c r="Y53" s="16"/>
      <c r="Z53" s="185"/>
      <c r="AA53" s="176"/>
      <c r="AB53" s="111"/>
      <c r="AC53" s="111"/>
      <c r="AD53" s="111"/>
      <c r="AE53" s="194"/>
      <c r="AF53" s="82"/>
      <c r="AG53" s="196"/>
      <c r="AH53" s="176"/>
      <c r="AI53" s="111"/>
      <c r="AJ53" s="130"/>
      <c r="AK53" s="111"/>
      <c r="AL53" s="270"/>
      <c r="AM53" s="84"/>
      <c r="AN53" s="6"/>
      <c r="AO53" s="6"/>
      <c r="AP53" s="6"/>
      <c r="AQ53" s="271"/>
      <c r="AR53" s="6"/>
    </row>
    <row r="54" spans="1:45" s="3" customFormat="1" x14ac:dyDescent="0.25">
      <c r="A54" s="18" t="s">
        <v>132</v>
      </c>
      <c r="B54" s="68">
        <v>47</v>
      </c>
      <c r="C54" s="139" t="s">
        <v>564</v>
      </c>
      <c r="D54" s="274">
        <v>21.8</v>
      </c>
      <c r="E54" s="74">
        <f>I54+J54+K54+L54+M54+N54+O54+AL54+AN54+AO54+AP54+AQ54+AR54</f>
        <v>69</v>
      </c>
      <c r="F54" s="256">
        <f>E54+F53</f>
        <v>13349</v>
      </c>
      <c r="G54" s="257">
        <f>F54/55165</f>
        <v>0.24198314148463701</v>
      </c>
      <c r="H54" s="258">
        <f>100-(F54/55165*100)</f>
        <v>75.801685851536291</v>
      </c>
      <c r="I54" s="6"/>
      <c r="J54" s="299">
        <v>4</v>
      </c>
      <c r="K54" s="267"/>
      <c r="L54" s="268"/>
      <c r="M54" s="268"/>
      <c r="N54" s="300">
        <v>10</v>
      </c>
      <c r="O54" s="296">
        <v>55</v>
      </c>
      <c r="P54" s="78">
        <f>P53+O54</f>
        <v>10998</v>
      </c>
      <c r="Q54" s="88">
        <f>P54/42918</f>
        <v>0.25625611631483292</v>
      </c>
      <c r="R54" s="168">
        <f>100-(P54/42918*100)</f>
        <v>74.374388368516705</v>
      </c>
      <c r="S54" s="162">
        <v>61</v>
      </c>
      <c r="T54" s="111">
        <f>S54+T53</f>
        <v>11136</v>
      </c>
      <c r="U54" s="130">
        <f>O54-S54</f>
        <v>-6</v>
      </c>
      <c r="V54" s="111">
        <f>U54+V53</f>
        <v>-138</v>
      </c>
      <c r="W54" s="174"/>
      <c r="X54" s="184"/>
      <c r="Y54" s="16"/>
      <c r="Z54" s="185"/>
      <c r="AA54" s="176"/>
      <c r="AB54" s="111"/>
      <c r="AC54" s="111"/>
      <c r="AD54" s="111"/>
      <c r="AE54" s="197"/>
      <c r="AF54" s="15"/>
      <c r="AG54" s="198"/>
      <c r="AH54" s="176"/>
      <c r="AI54" s="111"/>
      <c r="AJ54" s="111"/>
      <c r="AK54" s="111"/>
      <c r="AL54" s="270"/>
      <c r="AM54" s="84"/>
      <c r="AN54" s="6"/>
      <c r="AO54" s="6"/>
      <c r="AP54" s="6"/>
      <c r="AQ54" s="271"/>
      <c r="AR54" s="6"/>
    </row>
    <row r="55" spans="1:45" x14ac:dyDescent="0.25">
      <c r="A55" s="18" t="s">
        <v>41</v>
      </c>
      <c r="B55" s="68">
        <v>48</v>
      </c>
      <c r="C55" s="139" t="s">
        <v>671</v>
      </c>
      <c r="D55" s="274">
        <v>21.6</v>
      </c>
      <c r="E55" s="74">
        <f>I55+J55+K55+L55+M55+N55+O55+AL55+AN55+AO55+AP55+AQ55+AR55</f>
        <v>624</v>
      </c>
      <c r="F55" s="256">
        <f>E55+F54</f>
        <v>13973</v>
      </c>
      <c r="G55" s="257">
        <f>F55/55165</f>
        <v>0.25329466147013507</v>
      </c>
      <c r="H55" s="258">
        <f>100-(F55/55165*100)</f>
        <v>74.670533852986495</v>
      </c>
      <c r="I55" s="6"/>
      <c r="J55" s="267"/>
      <c r="K55" s="267"/>
      <c r="L55" s="268"/>
      <c r="M55" s="268"/>
      <c r="N55" s="300">
        <v>112</v>
      </c>
      <c r="O55" s="296">
        <v>502</v>
      </c>
      <c r="P55" s="78">
        <f>P54+O55</f>
        <v>11500</v>
      </c>
      <c r="Q55" s="88">
        <f>P55/42918</f>
        <v>0.26795284030010719</v>
      </c>
      <c r="R55" s="168">
        <f>100-(P55/42918*100)</f>
        <v>73.20471596998928</v>
      </c>
      <c r="S55" s="162">
        <v>519</v>
      </c>
      <c r="T55" s="111">
        <f>S55+T54</f>
        <v>11655</v>
      </c>
      <c r="U55" s="130">
        <f>O55-S55</f>
        <v>-17</v>
      </c>
      <c r="V55" s="111">
        <f>U55+V54</f>
        <v>-155</v>
      </c>
      <c r="W55" s="174"/>
      <c r="X55" s="184"/>
      <c r="Y55" s="16"/>
      <c r="Z55" s="185"/>
      <c r="AA55" s="176"/>
      <c r="AB55" s="111"/>
      <c r="AC55" s="111"/>
      <c r="AD55" s="111"/>
      <c r="AE55" s="197"/>
      <c r="AF55" s="15"/>
      <c r="AG55" s="198"/>
      <c r="AH55" s="176"/>
      <c r="AI55" s="111"/>
      <c r="AJ55" s="111"/>
      <c r="AK55" s="111"/>
      <c r="AL55" s="270"/>
      <c r="AM55" s="84"/>
      <c r="AN55" s="6"/>
      <c r="AO55" s="298">
        <v>10</v>
      </c>
      <c r="AP55" s="6"/>
      <c r="AQ55" s="271"/>
      <c r="AR55" s="6"/>
      <c r="AS55" s="3"/>
    </row>
    <row r="56" spans="1:45" s="3" customFormat="1" x14ac:dyDescent="0.25">
      <c r="A56" s="18" t="s">
        <v>32</v>
      </c>
      <c r="B56" s="68">
        <v>49</v>
      </c>
      <c r="C56" s="139" t="s">
        <v>627</v>
      </c>
      <c r="D56" s="274">
        <v>21.6</v>
      </c>
      <c r="E56" s="74">
        <f>I56+J56+K56+L56+M56+N56+O56+AL56+AN56+AO56+AP56+AQ56+AR56</f>
        <v>450</v>
      </c>
      <c r="F56" s="256">
        <f>E56+F55</f>
        <v>14423</v>
      </c>
      <c r="G56" s="257">
        <f>F56/55165</f>
        <v>0.26145200761352305</v>
      </c>
      <c r="H56" s="258">
        <f>100-(F56/55165*100)</f>
        <v>73.854799238647701</v>
      </c>
      <c r="I56" s="6"/>
      <c r="J56" s="267"/>
      <c r="K56" s="267"/>
      <c r="L56" s="300">
        <v>41</v>
      </c>
      <c r="M56" s="268"/>
      <c r="N56" s="300">
        <v>25</v>
      </c>
      <c r="O56" s="296">
        <v>354</v>
      </c>
      <c r="P56" s="78">
        <f>P55+O56</f>
        <v>11854</v>
      </c>
      <c r="Q56" s="88">
        <f>P56/42918</f>
        <v>0.27620112773195393</v>
      </c>
      <c r="R56" s="168">
        <f>100-(P56/42918*100)</f>
        <v>72.379887226804613</v>
      </c>
      <c r="S56" s="162">
        <v>358</v>
      </c>
      <c r="T56" s="111">
        <f>S56+T55</f>
        <v>12013</v>
      </c>
      <c r="U56" s="130">
        <f>O56-S56</f>
        <v>-4</v>
      </c>
      <c r="V56" s="111">
        <f>U56+V55</f>
        <v>-159</v>
      </c>
      <c r="W56" s="174"/>
      <c r="X56" s="184"/>
      <c r="Y56" s="16"/>
      <c r="Z56" s="185"/>
      <c r="AA56" s="176"/>
      <c r="AB56" s="111"/>
      <c r="AC56" s="111"/>
      <c r="AD56" s="111"/>
      <c r="AE56" s="194"/>
      <c r="AF56" s="82"/>
      <c r="AG56" s="199"/>
      <c r="AH56" s="176"/>
      <c r="AI56" s="111"/>
      <c r="AJ56" s="111"/>
      <c r="AK56" s="111"/>
      <c r="AL56" s="270"/>
      <c r="AM56" s="84"/>
      <c r="AN56" s="298">
        <v>30</v>
      </c>
      <c r="AO56" s="298"/>
      <c r="AP56" s="6"/>
      <c r="AQ56" s="271"/>
      <c r="AR56" s="6"/>
    </row>
    <row r="57" spans="1:45" s="3" customFormat="1" x14ac:dyDescent="0.25">
      <c r="A57" s="18" t="s">
        <v>47</v>
      </c>
      <c r="B57" s="68">
        <v>50</v>
      </c>
      <c r="C57" s="139" t="s">
        <v>674</v>
      </c>
      <c r="D57" s="274">
        <v>20.8</v>
      </c>
      <c r="E57" s="74">
        <f>I57+J57+K57+L57+M57+N57+O57+AL57+AN57+AO57+AP57+AQ57+AR57</f>
        <v>373</v>
      </c>
      <c r="F57" s="256">
        <f>E57+F56</f>
        <v>14796</v>
      </c>
      <c r="G57" s="257">
        <f>F57/55165</f>
        <v>0.268213541194598</v>
      </c>
      <c r="H57" s="258">
        <f>100-(F57/55165*100)</f>
        <v>73.178645880540202</v>
      </c>
      <c r="I57" s="6"/>
      <c r="J57" s="267"/>
      <c r="K57" s="267"/>
      <c r="L57" s="268"/>
      <c r="M57" s="268"/>
      <c r="N57" s="300">
        <v>69</v>
      </c>
      <c r="O57" s="296">
        <v>266</v>
      </c>
      <c r="P57" s="78">
        <f>P56+O57</f>
        <v>12120</v>
      </c>
      <c r="Q57" s="88">
        <f>P57/42918</f>
        <v>0.28239899342933034</v>
      </c>
      <c r="R57" s="168">
        <f>100-(P57/42918*100)</f>
        <v>71.760100657066971</v>
      </c>
      <c r="S57" s="162">
        <v>266</v>
      </c>
      <c r="T57" s="111">
        <f>S57+T56</f>
        <v>12279</v>
      </c>
      <c r="U57" s="130">
        <f>O57-S57</f>
        <v>0</v>
      </c>
      <c r="V57" s="111">
        <f>U57+V56</f>
        <v>-159</v>
      </c>
      <c r="W57" s="174"/>
      <c r="X57" s="184"/>
      <c r="Y57" s="16"/>
      <c r="Z57" s="185"/>
      <c r="AA57" s="176"/>
      <c r="AB57" s="111"/>
      <c r="AC57" s="111"/>
      <c r="AD57" s="111"/>
      <c r="AE57" s="197"/>
      <c r="AF57" s="15"/>
      <c r="AG57" s="198"/>
      <c r="AH57" s="176"/>
      <c r="AI57" s="111"/>
      <c r="AJ57" s="111"/>
      <c r="AK57" s="111"/>
      <c r="AL57" s="270"/>
      <c r="AM57" s="84"/>
      <c r="AN57" s="6"/>
      <c r="AO57" s="298">
        <v>12</v>
      </c>
      <c r="AP57" s="298">
        <v>26</v>
      </c>
      <c r="AQ57" s="271"/>
      <c r="AR57" s="6"/>
    </row>
    <row r="58" spans="1:45" x14ac:dyDescent="0.25">
      <c r="A58" s="18" t="s">
        <v>126</v>
      </c>
      <c r="B58" s="68">
        <v>51</v>
      </c>
      <c r="C58" s="139" t="s">
        <v>600</v>
      </c>
      <c r="D58" s="274">
        <v>20.6</v>
      </c>
      <c r="E58" s="74">
        <f>I58+J58+K58+L58+M58+N58+O58+AL58+AN58+AO58+AP58+AQ58+AR58</f>
        <v>105</v>
      </c>
      <c r="F58" s="256">
        <f>E58+F57</f>
        <v>14901</v>
      </c>
      <c r="G58" s="257">
        <f>F58/55165</f>
        <v>0.27011692196138853</v>
      </c>
      <c r="H58" s="258">
        <f>100-(F58/55165*100)</f>
        <v>72.988307803861147</v>
      </c>
      <c r="I58" s="6"/>
      <c r="J58" s="299">
        <v>6</v>
      </c>
      <c r="K58" s="267"/>
      <c r="L58" s="268"/>
      <c r="M58" s="268"/>
      <c r="N58" s="300">
        <v>21</v>
      </c>
      <c r="O58" s="296">
        <v>78</v>
      </c>
      <c r="P58" s="78">
        <f>P57+O58</f>
        <v>12198</v>
      </c>
      <c r="Q58" s="88">
        <f>P58/42918</f>
        <v>0.28421641269397457</v>
      </c>
      <c r="R58" s="168">
        <f>100-(P58/42918*100)</f>
        <v>71.578358730602545</v>
      </c>
      <c r="S58" s="162">
        <v>75</v>
      </c>
      <c r="T58" s="111">
        <f>S58+T57</f>
        <v>12354</v>
      </c>
      <c r="U58" s="130">
        <f>O58-S58</f>
        <v>3</v>
      </c>
      <c r="V58" s="111">
        <f>U58+V57</f>
        <v>-156</v>
      </c>
      <c r="W58" s="174"/>
      <c r="X58" s="184"/>
      <c r="Y58" s="16"/>
      <c r="Z58" s="185"/>
      <c r="AA58" s="176"/>
      <c r="AB58" s="111"/>
      <c r="AC58" s="111"/>
      <c r="AD58" s="111"/>
      <c r="AE58" s="197"/>
      <c r="AF58" s="15"/>
      <c r="AG58" s="198"/>
      <c r="AH58" s="176"/>
      <c r="AI58" s="111"/>
      <c r="AJ58" s="111"/>
      <c r="AK58" s="111"/>
      <c r="AL58" s="270"/>
      <c r="AM58" s="84"/>
      <c r="AN58" s="6"/>
      <c r="AO58" s="6"/>
      <c r="AP58" s="6"/>
      <c r="AQ58" s="271"/>
      <c r="AR58" s="6"/>
      <c r="AS58" s="3"/>
    </row>
    <row r="59" spans="1:45" x14ac:dyDescent="0.25">
      <c r="A59" s="18" t="s">
        <v>127</v>
      </c>
      <c r="B59" s="68">
        <v>52</v>
      </c>
      <c r="C59" s="139" t="s">
        <v>601</v>
      </c>
      <c r="D59" s="274">
        <v>17.600000000000001</v>
      </c>
      <c r="E59" s="74">
        <f>I59+J59+K59+L59+M59+N59+O59+AL59+AN59+AO59+AP59+AQ59+AR59</f>
        <v>70</v>
      </c>
      <c r="F59" s="256">
        <f>E59+F58</f>
        <v>14971</v>
      </c>
      <c r="G59" s="257">
        <f>F59/55165</f>
        <v>0.27138584247258224</v>
      </c>
      <c r="H59" s="258">
        <f>100-(F59/55165*100)</f>
        <v>72.861415752741777</v>
      </c>
      <c r="I59" s="6"/>
      <c r="J59" s="299">
        <v>4</v>
      </c>
      <c r="K59" s="267"/>
      <c r="L59" s="268"/>
      <c r="M59" s="268"/>
      <c r="N59" s="300">
        <v>14</v>
      </c>
      <c r="O59" s="296">
        <v>52</v>
      </c>
      <c r="P59" s="78">
        <f>P58+O59</f>
        <v>12250</v>
      </c>
      <c r="Q59" s="88">
        <f>P59/42918</f>
        <v>0.2854280255370707</v>
      </c>
      <c r="R59" s="168">
        <f>100-(P59/42918*100)</f>
        <v>71.457197446292923</v>
      </c>
      <c r="S59" s="162">
        <v>50</v>
      </c>
      <c r="T59" s="111">
        <f>S59+T58</f>
        <v>12404</v>
      </c>
      <c r="U59" s="130">
        <f>O59-S59</f>
        <v>2</v>
      </c>
      <c r="V59" s="111">
        <f>U59+V58</f>
        <v>-154</v>
      </c>
      <c r="W59" s="174"/>
      <c r="X59" s="184"/>
      <c r="Y59" s="16"/>
      <c r="Z59" s="185"/>
      <c r="AA59" s="176"/>
      <c r="AB59" s="111"/>
      <c r="AC59" s="111"/>
      <c r="AD59" s="111"/>
      <c r="AE59" s="197"/>
      <c r="AF59" s="15"/>
      <c r="AG59" s="198"/>
      <c r="AH59" s="176"/>
      <c r="AI59" s="111"/>
      <c r="AJ59" s="111"/>
      <c r="AK59" s="111"/>
      <c r="AL59" s="270"/>
      <c r="AM59" s="84"/>
      <c r="AN59" s="6"/>
      <c r="AO59" s="6"/>
      <c r="AP59" s="6"/>
      <c r="AQ59" s="271"/>
      <c r="AR59" s="6"/>
      <c r="AS59" s="3"/>
    </row>
    <row r="60" spans="1:45" s="3" customFormat="1" x14ac:dyDescent="0.25">
      <c r="A60" s="18" t="s">
        <v>67</v>
      </c>
      <c r="B60" s="68">
        <v>53</v>
      </c>
      <c r="C60" s="139" t="s">
        <v>589</v>
      </c>
      <c r="D60" s="274">
        <v>19.8</v>
      </c>
      <c r="E60" s="74">
        <f>I60+J60+K60+L60+M60+N60+O60+AL60+AN60+AO60+AP60+AQ60+AR60</f>
        <v>520</v>
      </c>
      <c r="F60" s="256">
        <f>E60+F59</f>
        <v>15491</v>
      </c>
      <c r="G60" s="257">
        <f>F60/55165</f>
        <v>0.28081210912716398</v>
      </c>
      <c r="H60" s="258">
        <f>100-(F60/55165*100)</f>
        <v>71.918789087283599</v>
      </c>
      <c r="I60" s="6"/>
      <c r="J60" s="267"/>
      <c r="K60" s="267"/>
      <c r="L60" s="268"/>
      <c r="M60" s="268"/>
      <c r="N60" s="300">
        <v>60</v>
      </c>
      <c r="O60" s="296">
        <v>460</v>
      </c>
      <c r="P60" s="78">
        <f>P59+O60</f>
        <v>12710</v>
      </c>
      <c r="Q60" s="88">
        <f>P60/42918</f>
        <v>0.29614613914907501</v>
      </c>
      <c r="R60" s="168">
        <f>100-(P60/42918*100)</f>
        <v>70.385386085092506</v>
      </c>
      <c r="S60" s="162">
        <v>465</v>
      </c>
      <c r="T60" s="111">
        <f>S60+T59</f>
        <v>12869</v>
      </c>
      <c r="U60" s="130">
        <f>O60-S60</f>
        <v>-5</v>
      </c>
      <c r="V60" s="111">
        <f>U60+V59</f>
        <v>-159</v>
      </c>
      <c r="W60" s="174"/>
      <c r="X60" s="181"/>
      <c r="Y60" s="75"/>
      <c r="Z60" s="183"/>
      <c r="AA60" s="176"/>
      <c r="AB60" s="111"/>
      <c r="AC60" s="111"/>
      <c r="AD60" s="111"/>
      <c r="AE60" s="194"/>
      <c r="AF60" s="82"/>
      <c r="AG60" s="199"/>
      <c r="AH60" s="176"/>
      <c r="AI60" s="111"/>
      <c r="AJ60" s="111"/>
      <c r="AK60" s="111"/>
      <c r="AL60" s="270"/>
      <c r="AM60" s="84"/>
      <c r="AN60" s="6"/>
      <c r="AO60" s="6"/>
      <c r="AP60" s="6"/>
      <c r="AQ60" s="271"/>
      <c r="AR60" s="6"/>
    </row>
    <row r="61" spans="1:45" s="3" customFormat="1" x14ac:dyDescent="0.25">
      <c r="A61" s="18" t="s">
        <v>140</v>
      </c>
      <c r="B61" s="68">
        <v>54</v>
      </c>
      <c r="C61" s="139" t="s">
        <v>566</v>
      </c>
      <c r="D61" s="274">
        <v>19.600000000000001</v>
      </c>
      <c r="E61" s="74">
        <f>I61+J61+K61+L61+M61+N61+O61+AL61+AN61+AO61+AP61+AQ61+AR61</f>
        <v>69</v>
      </c>
      <c r="F61" s="256">
        <f>E61+F60</f>
        <v>15560</v>
      </c>
      <c r="G61" s="257">
        <f>F61/55165</f>
        <v>0.28206290220248348</v>
      </c>
      <c r="H61" s="258">
        <f>100-(F61/55165*100)</f>
        <v>71.793709779751651</v>
      </c>
      <c r="I61" s="6"/>
      <c r="J61" s="299">
        <v>4</v>
      </c>
      <c r="K61" s="267"/>
      <c r="L61" s="268"/>
      <c r="M61" s="268"/>
      <c r="N61" s="300">
        <v>8</v>
      </c>
      <c r="O61" s="296">
        <v>57</v>
      </c>
      <c r="P61" s="78">
        <f>P60+O61</f>
        <v>12767</v>
      </c>
      <c r="Q61" s="88">
        <f>P61/42918</f>
        <v>0.29747425322708421</v>
      </c>
      <c r="R61" s="168">
        <f>100-(P61/42918*100)</f>
        <v>70.252574677291577</v>
      </c>
      <c r="S61" s="162">
        <v>63</v>
      </c>
      <c r="T61" s="111">
        <f>S61+T60</f>
        <v>12932</v>
      </c>
      <c r="U61" s="130">
        <f>O61-S61</f>
        <v>-6</v>
      </c>
      <c r="V61" s="111">
        <f>U61+V60</f>
        <v>-165</v>
      </c>
      <c r="W61" s="174"/>
      <c r="X61" s="184"/>
      <c r="Y61" s="16"/>
      <c r="Z61" s="185"/>
      <c r="AA61" s="176"/>
      <c r="AB61" s="111"/>
      <c r="AC61" s="111"/>
      <c r="AD61" s="111"/>
      <c r="AE61" s="197"/>
      <c r="AF61" s="15"/>
      <c r="AG61" s="198"/>
      <c r="AH61" s="176"/>
      <c r="AI61" s="111"/>
      <c r="AJ61" s="111"/>
      <c r="AK61" s="111"/>
      <c r="AL61" s="270"/>
      <c r="AM61" s="84"/>
      <c r="AN61" s="6"/>
      <c r="AO61" s="6"/>
      <c r="AP61" s="6"/>
      <c r="AQ61" s="271"/>
      <c r="AR61" s="6"/>
    </row>
    <row r="62" spans="1:45" s="3" customFormat="1" x14ac:dyDescent="0.25">
      <c r="A62" s="18" t="s">
        <v>142</v>
      </c>
      <c r="B62" s="68">
        <v>55</v>
      </c>
      <c r="C62" s="139" t="s">
        <v>557</v>
      </c>
      <c r="D62" s="274">
        <v>19.600000000000001</v>
      </c>
      <c r="E62" s="74">
        <f>I62+J62+K62+L62+M62+N62+O62+AL62+AN62+AO62+AP62+AQ62+AR62</f>
        <v>68</v>
      </c>
      <c r="F62" s="256">
        <f>E62+F61</f>
        <v>15628</v>
      </c>
      <c r="G62" s="257">
        <f>F62/55165</f>
        <v>0.28329556784192877</v>
      </c>
      <c r="H62" s="258">
        <f>100-(F62/55165*100)</f>
        <v>71.670443215807126</v>
      </c>
      <c r="I62" s="6"/>
      <c r="J62" s="299">
        <v>4</v>
      </c>
      <c r="K62" s="267"/>
      <c r="L62" s="268"/>
      <c r="M62" s="268"/>
      <c r="N62" s="300">
        <v>8</v>
      </c>
      <c r="O62" s="296">
        <v>56</v>
      </c>
      <c r="P62" s="78">
        <f>P61+O62</f>
        <v>12823</v>
      </c>
      <c r="Q62" s="88">
        <f>P62/42918</f>
        <v>0.2987790670581108</v>
      </c>
      <c r="R62" s="168">
        <f>100-(P62/42918*100)</f>
        <v>70.122093294188915</v>
      </c>
      <c r="S62" s="162">
        <v>63</v>
      </c>
      <c r="T62" s="111">
        <f>S62+T61</f>
        <v>12995</v>
      </c>
      <c r="U62" s="130">
        <f>O62-S62</f>
        <v>-7</v>
      </c>
      <c r="V62" s="111">
        <f>U62+V61</f>
        <v>-172</v>
      </c>
      <c r="W62" s="174"/>
      <c r="X62" s="184"/>
      <c r="Y62" s="16"/>
      <c r="Z62" s="185"/>
      <c r="AA62" s="176"/>
      <c r="AB62" s="111"/>
      <c r="AC62" s="111"/>
      <c r="AD62" s="111"/>
      <c r="AE62" s="197"/>
      <c r="AF62" s="15"/>
      <c r="AG62" s="198"/>
      <c r="AH62" s="176"/>
      <c r="AI62" s="111"/>
      <c r="AJ62" s="111"/>
      <c r="AK62" s="111"/>
      <c r="AL62" s="270"/>
      <c r="AM62" s="84"/>
      <c r="AN62" s="6"/>
      <c r="AO62" s="6"/>
      <c r="AP62" s="6"/>
      <c r="AQ62" s="271"/>
      <c r="AR62" s="6"/>
    </row>
    <row r="63" spans="1:45" s="3" customFormat="1" x14ac:dyDescent="0.25">
      <c r="A63" s="18" t="s">
        <v>128</v>
      </c>
      <c r="B63" s="68">
        <v>56</v>
      </c>
      <c r="C63" s="139" t="s">
        <v>602</v>
      </c>
      <c r="D63" s="274">
        <v>19.600000000000001</v>
      </c>
      <c r="E63" s="74">
        <f>I63+J63+K63+L63+M63+N63+O63+AL63+AN63+AO63+AP63+AQ63+AR63</f>
        <v>70</v>
      </c>
      <c r="F63" s="256">
        <f>E63+F62</f>
        <v>15698</v>
      </c>
      <c r="G63" s="257">
        <f>F63/55165</f>
        <v>0.28456448835312242</v>
      </c>
      <c r="H63" s="258">
        <f>100-(F63/55165*100)</f>
        <v>71.543551164687756</v>
      </c>
      <c r="I63" s="6"/>
      <c r="J63" s="299">
        <v>4</v>
      </c>
      <c r="K63" s="267"/>
      <c r="L63" s="268"/>
      <c r="M63" s="268"/>
      <c r="N63" s="300">
        <v>14</v>
      </c>
      <c r="O63" s="296">
        <v>52</v>
      </c>
      <c r="P63" s="78">
        <f>P62+O63</f>
        <v>12875</v>
      </c>
      <c r="Q63" s="88">
        <f>P63/42918</f>
        <v>0.29999067990120698</v>
      </c>
      <c r="R63" s="168">
        <f>100-(P63/42918*100)</f>
        <v>70.000932009879307</v>
      </c>
      <c r="S63" s="162">
        <v>50</v>
      </c>
      <c r="T63" s="111">
        <f>S63+T62</f>
        <v>13045</v>
      </c>
      <c r="U63" s="130">
        <f>O63-S63</f>
        <v>2</v>
      </c>
      <c r="V63" s="111">
        <f>U63+V62</f>
        <v>-170</v>
      </c>
      <c r="W63" s="174"/>
      <c r="X63" s="184"/>
      <c r="Y63" s="16"/>
      <c r="Z63" s="185"/>
      <c r="AA63" s="176"/>
      <c r="AB63" s="111"/>
      <c r="AC63" s="111"/>
      <c r="AD63" s="111"/>
      <c r="AE63" s="197"/>
      <c r="AF63" s="15"/>
      <c r="AG63" s="198"/>
      <c r="AH63" s="176"/>
      <c r="AI63" s="111"/>
      <c r="AJ63" s="111"/>
      <c r="AK63" s="111"/>
      <c r="AL63" s="270"/>
      <c r="AM63" s="84"/>
      <c r="AN63" s="6"/>
      <c r="AO63" s="6"/>
      <c r="AP63" s="6"/>
      <c r="AQ63" s="271"/>
      <c r="AR63" s="6"/>
    </row>
    <row r="64" spans="1:45" s="3" customFormat="1" x14ac:dyDescent="0.25">
      <c r="A64" s="18" t="s">
        <v>42</v>
      </c>
      <c r="B64" s="68">
        <v>57</v>
      </c>
      <c r="C64" s="139" t="s">
        <v>715</v>
      </c>
      <c r="D64" s="274">
        <v>19.600000000000001</v>
      </c>
      <c r="E64" s="74">
        <f>I64+J64+K64+L64+M64+N64+O64+AL64+AN64+AO64+AP64+AQ64+AR64</f>
        <v>654</v>
      </c>
      <c r="F64" s="256">
        <f>E64+F63</f>
        <v>16352</v>
      </c>
      <c r="G64" s="257">
        <f>F64/55165</f>
        <v>0.29641983141484635</v>
      </c>
      <c r="H64" s="258">
        <f>100-(F64/55165*100)</f>
        <v>70.35801685851537</v>
      </c>
      <c r="I64" s="6"/>
      <c r="J64" s="267"/>
      <c r="K64" s="267"/>
      <c r="L64" s="268"/>
      <c r="M64" s="268"/>
      <c r="N64" s="300">
        <v>94</v>
      </c>
      <c r="O64" s="296">
        <v>528</v>
      </c>
      <c r="P64" s="78">
        <f>P63+O64</f>
        <v>13403</v>
      </c>
      <c r="Q64" s="88">
        <f>P64/42918</f>
        <v>0.31229321030802926</v>
      </c>
      <c r="R64" s="168">
        <f>100-(P64/42918*100)</f>
        <v>68.770678969197078</v>
      </c>
      <c r="S64" s="162">
        <v>528</v>
      </c>
      <c r="T64" s="111">
        <f>S64+T63</f>
        <v>13573</v>
      </c>
      <c r="U64" s="130">
        <f>O64-S64</f>
        <v>0</v>
      </c>
      <c r="V64" s="111">
        <f>U64+V63</f>
        <v>-170</v>
      </c>
      <c r="W64" s="174"/>
      <c r="X64" s="184"/>
      <c r="Y64" s="16"/>
      <c r="Z64" s="186"/>
      <c r="AA64" s="176"/>
      <c r="AB64" s="111"/>
      <c r="AC64" s="111"/>
      <c r="AD64" s="111"/>
      <c r="AE64" s="197"/>
      <c r="AF64" s="15"/>
      <c r="AG64" s="198"/>
      <c r="AH64" s="176"/>
      <c r="AI64" s="111"/>
      <c r="AJ64" s="111"/>
      <c r="AK64" s="111"/>
      <c r="AL64" s="270"/>
      <c r="AM64" s="84"/>
      <c r="AN64" s="6"/>
      <c r="AO64" s="298">
        <v>6</v>
      </c>
      <c r="AP64" s="298">
        <v>26</v>
      </c>
      <c r="AQ64" s="271"/>
      <c r="AR64" s="6"/>
    </row>
    <row r="65" spans="1:45" s="3" customFormat="1" x14ac:dyDescent="0.25">
      <c r="A65" s="18" t="s">
        <v>31</v>
      </c>
      <c r="B65" s="68">
        <v>58</v>
      </c>
      <c r="C65" s="139" t="s">
        <v>626</v>
      </c>
      <c r="D65" s="274">
        <v>19.600000000000001</v>
      </c>
      <c r="E65" s="74">
        <f>I65+J65+K65+L65+M65+N65+O65+AL65+AN65+AO65+AP65+AQ65+AR65</f>
        <v>551</v>
      </c>
      <c r="F65" s="256">
        <f>E65+F64</f>
        <v>16903</v>
      </c>
      <c r="G65" s="257">
        <f>F65/55165</f>
        <v>0.30640804858152815</v>
      </c>
      <c r="H65" s="258">
        <f>100-(F65/55165*100)</f>
        <v>69.359195141847181</v>
      </c>
      <c r="I65" s="6"/>
      <c r="J65" s="267"/>
      <c r="K65" s="267"/>
      <c r="L65" s="268"/>
      <c r="M65" s="268"/>
      <c r="N65" s="300">
        <v>52</v>
      </c>
      <c r="O65" s="296">
        <v>465</v>
      </c>
      <c r="P65" s="78">
        <f>P64+O65</f>
        <v>13868</v>
      </c>
      <c r="Q65" s="88">
        <f>P65/42918</f>
        <v>0.32312782515494665</v>
      </c>
      <c r="R65" s="168">
        <f>100-(P65/42918*100)</f>
        <v>67.687217484505339</v>
      </c>
      <c r="S65" s="162">
        <v>466</v>
      </c>
      <c r="T65" s="111">
        <f>S65+T64</f>
        <v>14039</v>
      </c>
      <c r="U65" s="130">
        <f>O65-S65</f>
        <v>-1</v>
      </c>
      <c r="V65" s="111">
        <f>U65+V64</f>
        <v>-171</v>
      </c>
      <c r="W65" s="174"/>
      <c r="X65" s="181"/>
      <c r="Y65" s="75"/>
      <c r="Z65" s="183"/>
      <c r="AA65" s="176"/>
      <c r="AB65" s="111"/>
      <c r="AC65" s="111"/>
      <c r="AD65" s="111"/>
      <c r="AE65" s="194"/>
      <c r="AF65" s="82"/>
      <c r="AG65" s="199"/>
      <c r="AH65" s="176"/>
      <c r="AI65" s="111"/>
      <c r="AJ65" s="111"/>
      <c r="AK65" s="111"/>
      <c r="AL65" s="270"/>
      <c r="AM65" s="84"/>
      <c r="AN65" s="298">
        <v>34</v>
      </c>
      <c r="AO65" s="298"/>
      <c r="AP65" s="6"/>
      <c r="AQ65" s="271"/>
      <c r="AR65" s="6"/>
    </row>
    <row r="66" spans="1:45" x14ac:dyDescent="0.25">
      <c r="A66" s="18" t="s">
        <v>28</v>
      </c>
      <c r="B66" s="68">
        <v>59</v>
      </c>
      <c r="C66" s="139" t="s">
        <v>623</v>
      </c>
      <c r="D66" s="274">
        <v>19.600000000000001</v>
      </c>
      <c r="E66" s="74">
        <f>I66+J66+K66+L66+M66+N66+O66+AL66+AN66+AO66+AP66+AQ66+AR66</f>
        <v>329</v>
      </c>
      <c r="F66" s="256">
        <f>E66+F65</f>
        <v>17232</v>
      </c>
      <c r="G66" s="257">
        <f>F66/55165</f>
        <v>0.31237197498413849</v>
      </c>
      <c r="H66" s="258">
        <f>100-(F66/55165*100)</f>
        <v>68.762802501586151</v>
      </c>
      <c r="I66" s="6"/>
      <c r="J66" s="267"/>
      <c r="K66" s="267"/>
      <c r="L66" s="300">
        <v>38</v>
      </c>
      <c r="M66" s="268"/>
      <c r="N66" s="300">
        <v>60</v>
      </c>
      <c r="O66" s="296">
        <v>205</v>
      </c>
      <c r="P66" s="78">
        <f>P65+O66</f>
        <v>14073</v>
      </c>
      <c r="Q66" s="88">
        <f>P66/42918</f>
        <v>0.32790437578638332</v>
      </c>
      <c r="R66" s="168">
        <f>100-(P66/42918*100)</f>
        <v>67.209562421361667</v>
      </c>
      <c r="S66" s="162">
        <v>218</v>
      </c>
      <c r="T66" s="111">
        <f>S66+T65</f>
        <v>14257</v>
      </c>
      <c r="U66" s="130">
        <f>O66-S66</f>
        <v>-13</v>
      </c>
      <c r="V66" s="111">
        <f>U66+V65</f>
        <v>-184</v>
      </c>
      <c r="W66" s="174"/>
      <c r="X66" s="181"/>
      <c r="Y66" s="75"/>
      <c r="Z66" s="183"/>
      <c r="AA66" s="176"/>
      <c r="AB66" s="111"/>
      <c r="AC66" s="111"/>
      <c r="AD66" s="111"/>
      <c r="AE66" s="194"/>
      <c r="AF66" s="82"/>
      <c r="AG66" s="199"/>
      <c r="AH66" s="176"/>
      <c r="AI66" s="111"/>
      <c r="AJ66" s="111"/>
      <c r="AK66" s="111"/>
      <c r="AL66" s="270"/>
      <c r="AM66" s="84"/>
      <c r="AN66" s="298">
        <v>26</v>
      </c>
      <c r="AO66" s="298"/>
      <c r="AP66" s="6"/>
      <c r="AQ66" s="271"/>
      <c r="AR66" s="6"/>
      <c r="AS66" s="3"/>
    </row>
    <row r="67" spans="1:45" s="3" customFormat="1" x14ac:dyDescent="0.25">
      <c r="A67" s="18" t="s">
        <v>55</v>
      </c>
      <c r="B67" s="68">
        <v>60</v>
      </c>
      <c r="C67" s="139" t="s">
        <v>672</v>
      </c>
      <c r="D67" s="274">
        <v>19.600000000000001</v>
      </c>
      <c r="E67" s="74">
        <f>I67+J67+K67+L67+M67+N67+O67+AL67+AN67+AO67+AP67+AQ67+AR67</f>
        <v>310</v>
      </c>
      <c r="F67" s="256">
        <f>E67+F66</f>
        <v>17542</v>
      </c>
      <c r="G67" s="257">
        <f>F67/55165</f>
        <v>0.31799148010513911</v>
      </c>
      <c r="H67" s="258">
        <f>100-(F67/55165*100)</f>
        <v>68.200851989486097</v>
      </c>
      <c r="I67" s="6"/>
      <c r="J67" s="267"/>
      <c r="K67" s="267"/>
      <c r="L67" s="268"/>
      <c r="M67" s="268"/>
      <c r="N67" s="300">
        <v>44</v>
      </c>
      <c r="O67" s="296">
        <v>231</v>
      </c>
      <c r="P67" s="78">
        <f>P66+O67</f>
        <v>14304</v>
      </c>
      <c r="Q67" s="88">
        <f>P67/42918</f>
        <v>0.33328673283936811</v>
      </c>
      <c r="R67" s="168">
        <f>100-(P67/42918*100)</f>
        <v>66.671326716063191</v>
      </c>
      <c r="S67" s="162">
        <v>231</v>
      </c>
      <c r="T67" s="111">
        <f>S67+T66</f>
        <v>14488</v>
      </c>
      <c r="U67" s="130">
        <f>O67-S67</f>
        <v>0</v>
      </c>
      <c r="V67" s="111">
        <f>U67+V66</f>
        <v>-184</v>
      </c>
      <c r="W67" s="174"/>
      <c r="X67" s="184"/>
      <c r="Y67" s="16"/>
      <c r="Z67" s="185"/>
      <c r="AA67" s="176"/>
      <c r="AB67" s="111"/>
      <c r="AC67" s="111"/>
      <c r="AD67" s="111"/>
      <c r="AE67" s="197"/>
      <c r="AF67" s="15"/>
      <c r="AG67" s="198"/>
      <c r="AH67" s="176"/>
      <c r="AI67" s="111"/>
      <c r="AJ67" s="111"/>
      <c r="AK67" s="111"/>
      <c r="AL67" s="270"/>
      <c r="AM67" s="84"/>
      <c r="AN67" s="298">
        <v>35</v>
      </c>
      <c r="AO67" s="298"/>
      <c r="AP67" s="6"/>
      <c r="AQ67" s="271"/>
      <c r="AR67" s="6"/>
      <c r="AS67" s="4"/>
    </row>
    <row r="68" spans="1:45" x14ac:dyDescent="0.25">
      <c r="A68" s="18" t="s">
        <v>163</v>
      </c>
      <c r="B68" s="68">
        <v>61</v>
      </c>
      <c r="C68" s="139" t="s">
        <v>553</v>
      </c>
      <c r="D68" s="274">
        <v>19.600000000000001</v>
      </c>
      <c r="E68" s="74">
        <f>I68+J68+K68+L68+M68+N68+O68+AL68+AN68+AO68+AP68+AQ68+AR68</f>
        <v>105</v>
      </c>
      <c r="F68" s="256">
        <f>E68+F67</f>
        <v>17647</v>
      </c>
      <c r="G68" s="257">
        <f>F68/55165</f>
        <v>0.31989486087192964</v>
      </c>
      <c r="H68" s="258">
        <f>100-(F68/55165*100)</f>
        <v>68.010513912807028</v>
      </c>
      <c r="I68" s="6"/>
      <c r="J68" s="299">
        <v>6</v>
      </c>
      <c r="K68" s="267"/>
      <c r="L68" s="268"/>
      <c r="M68" s="268"/>
      <c r="N68" s="300">
        <v>16</v>
      </c>
      <c r="O68" s="296">
        <v>59</v>
      </c>
      <c r="P68" s="78">
        <f>P67+O68</f>
        <v>14363</v>
      </c>
      <c r="Q68" s="88">
        <f>P68/42918</f>
        <v>0.33466144741134257</v>
      </c>
      <c r="R68" s="168">
        <f>100-(P68/42918*100)</f>
        <v>66.533855258865742</v>
      </c>
      <c r="S68" s="162">
        <v>56</v>
      </c>
      <c r="T68" s="111">
        <f>S68+T67</f>
        <v>14544</v>
      </c>
      <c r="U68" s="130">
        <f>O68-S68</f>
        <v>3</v>
      </c>
      <c r="V68" s="111">
        <f>U68+V67</f>
        <v>-181</v>
      </c>
      <c r="W68" s="174"/>
      <c r="X68" s="184"/>
      <c r="Y68" s="16"/>
      <c r="Z68" s="185"/>
      <c r="AA68" s="176"/>
      <c r="AB68" s="111"/>
      <c r="AC68" s="111"/>
      <c r="AD68" s="111"/>
      <c r="AE68" s="197"/>
      <c r="AF68" s="15"/>
      <c r="AG68" s="198"/>
      <c r="AH68" s="176"/>
      <c r="AI68" s="111"/>
      <c r="AJ68" s="111"/>
      <c r="AK68" s="111"/>
      <c r="AL68" s="301">
        <v>24</v>
      </c>
      <c r="AM68" s="84"/>
      <c r="AN68" s="6"/>
      <c r="AO68" s="6"/>
      <c r="AP68" s="6"/>
      <c r="AQ68" s="271"/>
      <c r="AR68" s="6"/>
      <c r="AS68" s="3"/>
    </row>
    <row r="69" spans="1:45" x14ac:dyDescent="0.25">
      <c r="A69" s="18" t="s">
        <v>129</v>
      </c>
      <c r="B69" s="68">
        <v>62</v>
      </c>
      <c r="C69" s="139" t="s">
        <v>596</v>
      </c>
      <c r="D69" s="274">
        <v>19.600000000000001</v>
      </c>
      <c r="E69" s="74">
        <f>I69+J69+K69+L69+M69+N69+O69+AL69+AN69+AO69+AP69+AQ69+AR69</f>
        <v>70</v>
      </c>
      <c r="F69" s="256">
        <f>E69+F68</f>
        <v>17717</v>
      </c>
      <c r="G69" s="257">
        <f>F69/55165</f>
        <v>0.32116378138312335</v>
      </c>
      <c r="H69" s="258">
        <f>100-(F69/55165*100)</f>
        <v>67.883621861687658</v>
      </c>
      <c r="I69" s="6"/>
      <c r="J69" s="299">
        <v>4</v>
      </c>
      <c r="K69" s="267"/>
      <c r="L69" s="268"/>
      <c r="M69" s="268"/>
      <c r="N69" s="300">
        <v>14</v>
      </c>
      <c r="O69" s="296">
        <v>52</v>
      </c>
      <c r="P69" s="78">
        <f>P68+O69</f>
        <v>14415</v>
      </c>
      <c r="Q69" s="88">
        <f>P69/42918</f>
        <v>0.33587306025443869</v>
      </c>
      <c r="R69" s="168">
        <f>100-(P69/42918*100)</f>
        <v>66.412693974556134</v>
      </c>
      <c r="S69" s="162">
        <v>50</v>
      </c>
      <c r="T69" s="111">
        <f>S69+T68</f>
        <v>14594</v>
      </c>
      <c r="U69" s="130">
        <f>O69-S69</f>
        <v>2</v>
      </c>
      <c r="V69" s="111">
        <f>U69+V68</f>
        <v>-179</v>
      </c>
      <c r="W69" s="174"/>
      <c r="X69" s="184"/>
      <c r="Y69" s="16"/>
      <c r="Z69" s="185"/>
      <c r="AA69" s="176"/>
      <c r="AB69" s="111"/>
      <c r="AC69" s="111"/>
      <c r="AD69" s="111"/>
      <c r="AE69" s="197"/>
      <c r="AF69" s="15"/>
      <c r="AG69" s="198"/>
      <c r="AH69" s="176"/>
      <c r="AI69" s="111"/>
      <c r="AJ69" s="111"/>
      <c r="AK69" s="111"/>
      <c r="AL69" s="270"/>
      <c r="AM69" s="84"/>
      <c r="AN69" s="6"/>
      <c r="AO69" s="6"/>
      <c r="AP69" s="6"/>
      <c r="AQ69" s="271"/>
      <c r="AR69" s="6"/>
    </row>
    <row r="70" spans="1:45" x14ac:dyDescent="0.25">
      <c r="A70" s="18" t="s">
        <v>122</v>
      </c>
      <c r="B70" s="68">
        <v>63</v>
      </c>
      <c r="C70" s="139" t="s">
        <v>605</v>
      </c>
      <c r="D70" s="274">
        <v>15.6</v>
      </c>
      <c r="E70" s="74">
        <f>I70+J70+K70+L70+M70+N70+O70+AL70+AN70+AO70+AP70+AQ70+AR70</f>
        <v>70</v>
      </c>
      <c r="F70" s="256">
        <f>E70+F69</f>
        <v>17787</v>
      </c>
      <c r="G70" s="257">
        <f>F70/55165</f>
        <v>0.32243270189431705</v>
      </c>
      <c r="H70" s="258">
        <f>100-(F70/55165*100)</f>
        <v>67.756729810568288</v>
      </c>
      <c r="I70" s="6"/>
      <c r="J70" s="299">
        <v>4</v>
      </c>
      <c r="K70" s="267"/>
      <c r="L70" s="268"/>
      <c r="M70" s="268"/>
      <c r="N70" s="300">
        <v>20</v>
      </c>
      <c r="O70" s="296">
        <v>46</v>
      </c>
      <c r="P70" s="78">
        <f>P69+O70</f>
        <v>14461</v>
      </c>
      <c r="Q70" s="88">
        <f>P70/42918</f>
        <v>0.33694487161563913</v>
      </c>
      <c r="R70" s="168">
        <f>100-(P70/42918*100)</f>
        <v>66.305512838436087</v>
      </c>
      <c r="S70" s="162">
        <v>47</v>
      </c>
      <c r="T70" s="111">
        <f>S70+T69</f>
        <v>14641</v>
      </c>
      <c r="U70" s="130">
        <f>O70-S70</f>
        <v>-1</v>
      </c>
      <c r="V70" s="111">
        <f>U70+V69</f>
        <v>-180</v>
      </c>
      <c r="W70" s="174"/>
      <c r="X70" s="184"/>
      <c r="Y70" s="16"/>
      <c r="Z70" s="185"/>
      <c r="AA70" s="176"/>
      <c r="AB70" s="111"/>
      <c r="AC70" s="111"/>
      <c r="AD70" s="111"/>
      <c r="AE70" s="197"/>
      <c r="AF70" s="15"/>
      <c r="AG70" s="198"/>
      <c r="AH70" s="176"/>
      <c r="AI70" s="111"/>
      <c r="AJ70" s="111"/>
      <c r="AK70" s="111"/>
      <c r="AL70" s="270"/>
      <c r="AM70" s="84"/>
      <c r="AN70" s="6"/>
      <c r="AO70" s="6"/>
      <c r="AP70" s="6"/>
      <c r="AQ70" s="271"/>
      <c r="AR70" s="6"/>
      <c r="AS70" s="3"/>
    </row>
    <row r="71" spans="1:45" x14ac:dyDescent="0.25">
      <c r="A71" s="18" t="s">
        <v>39</v>
      </c>
      <c r="B71" s="68">
        <v>64</v>
      </c>
      <c r="C71" s="139" t="s">
        <v>653</v>
      </c>
      <c r="D71" s="274">
        <v>18.8</v>
      </c>
      <c r="E71" s="74">
        <f>I71+J71+K71+L71+M71+N71+O71+AL71+AN71+AO71+AP71+AQ71+AR71</f>
        <v>418</v>
      </c>
      <c r="F71" s="256">
        <f>E71+F70</f>
        <v>18205</v>
      </c>
      <c r="G71" s="257">
        <f>F71/55165</f>
        <v>0.33000997008973082</v>
      </c>
      <c r="H71" s="258">
        <f>100-(F71/55165*100)</f>
        <v>66.999002991026913</v>
      </c>
      <c r="I71" s="6"/>
      <c r="J71" s="267"/>
      <c r="K71" s="267"/>
      <c r="L71" s="268"/>
      <c r="M71" s="268"/>
      <c r="N71" s="300">
        <v>128</v>
      </c>
      <c r="O71" s="296">
        <v>244</v>
      </c>
      <c r="P71" s="78">
        <f>P70+O71</f>
        <v>14705</v>
      </c>
      <c r="Q71" s="88">
        <f>P71/42918</f>
        <v>0.34263013187939795</v>
      </c>
      <c r="R71" s="168">
        <f>100-(P71/42918*100)</f>
        <v>65.736986812060195</v>
      </c>
      <c r="S71" s="162">
        <v>237</v>
      </c>
      <c r="T71" s="111">
        <f>S71+T70</f>
        <v>14878</v>
      </c>
      <c r="U71" s="130">
        <f>O71-S71</f>
        <v>7</v>
      </c>
      <c r="V71" s="111">
        <f>U71+V70</f>
        <v>-173</v>
      </c>
      <c r="W71" s="174"/>
      <c r="X71" s="184"/>
      <c r="Y71" s="16"/>
      <c r="Z71" s="185"/>
      <c r="AA71" s="176"/>
      <c r="AB71" s="111"/>
      <c r="AC71" s="111"/>
      <c r="AD71" s="111"/>
      <c r="AE71" s="197"/>
      <c r="AF71" s="15"/>
      <c r="AG71" s="198"/>
      <c r="AH71" s="176"/>
      <c r="AI71" s="111"/>
      <c r="AJ71" s="111"/>
      <c r="AK71" s="111"/>
      <c r="AL71" s="270"/>
      <c r="AM71" s="84"/>
      <c r="AN71" s="298">
        <v>35</v>
      </c>
      <c r="AO71" s="298">
        <v>11</v>
      </c>
      <c r="AP71" s="6"/>
      <c r="AQ71" s="271"/>
      <c r="AR71" s="6"/>
      <c r="AS71" s="3"/>
    </row>
    <row r="72" spans="1:45" x14ac:dyDescent="0.25">
      <c r="A72" s="18" t="s">
        <v>43</v>
      </c>
      <c r="B72" s="68">
        <v>65</v>
      </c>
      <c r="C72" s="139" t="s">
        <v>713</v>
      </c>
      <c r="D72" s="274">
        <v>18.8</v>
      </c>
      <c r="E72" s="74">
        <f>I72+J72+K72+L72+M72+N72+O72+AL72+AN72+AO72+AP72+AQ72+AR72</f>
        <v>594</v>
      </c>
      <c r="F72" s="256">
        <f>E72+F71</f>
        <v>18799</v>
      </c>
      <c r="G72" s="257">
        <f>F72/55165</f>
        <v>0.34077766699900297</v>
      </c>
      <c r="H72" s="258">
        <f>100-(F72/55165*100)</f>
        <v>65.922233300099705</v>
      </c>
      <c r="I72" s="6"/>
      <c r="J72" s="267"/>
      <c r="K72" s="267"/>
      <c r="L72" s="268"/>
      <c r="M72" s="268"/>
      <c r="N72" s="300">
        <v>158</v>
      </c>
      <c r="O72" s="296">
        <v>365</v>
      </c>
      <c r="P72" s="78">
        <f>P71+O72</f>
        <v>15070</v>
      </c>
      <c r="Q72" s="88">
        <f>P72/42918</f>
        <v>0.35113472202805351</v>
      </c>
      <c r="R72" s="168">
        <f>100-(P72/42918*100)</f>
        <v>64.886527797194645</v>
      </c>
      <c r="S72" s="162">
        <v>365</v>
      </c>
      <c r="T72" s="111">
        <f>S72+T71</f>
        <v>15243</v>
      </c>
      <c r="U72" s="130">
        <f>O72-S72</f>
        <v>0</v>
      </c>
      <c r="V72" s="111">
        <f>U72+V71</f>
        <v>-173</v>
      </c>
      <c r="W72" s="174"/>
      <c r="X72" s="184"/>
      <c r="Y72" s="16"/>
      <c r="Z72" s="185"/>
      <c r="AA72" s="176"/>
      <c r="AB72" s="111"/>
      <c r="AC72" s="111"/>
      <c r="AD72" s="111"/>
      <c r="AE72" s="197"/>
      <c r="AF72" s="15"/>
      <c r="AG72" s="198"/>
      <c r="AH72" s="176"/>
      <c r="AI72" s="111"/>
      <c r="AJ72" s="111"/>
      <c r="AK72" s="111"/>
      <c r="AL72" s="270"/>
      <c r="AM72" s="84"/>
      <c r="AN72" s="298">
        <v>45</v>
      </c>
      <c r="AO72" s="298"/>
      <c r="AP72" s="298">
        <v>26</v>
      </c>
      <c r="AQ72" s="271"/>
      <c r="AR72" s="6"/>
      <c r="AS72" s="3"/>
    </row>
    <row r="73" spans="1:45" s="3" customFormat="1" x14ac:dyDescent="0.25">
      <c r="A73" s="18" t="s">
        <v>40</v>
      </c>
      <c r="B73" s="68">
        <v>66</v>
      </c>
      <c r="C73" s="139" t="s">
        <v>714</v>
      </c>
      <c r="D73" s="274">
        <v>18.600000000000001</v>
      </c>
      <c r="E73" s="74">
        <f>I73+J73+K73+L73+M73+N73+O73+AL73+AN73+AO73+AP73+AQ73+AR73</f>
        <v>584</v>
      </c>
      <c r="F73" s="256">
        <f>E73+F72</f>
        <v>19383</v>
      </c>
      <c r="G73" s="257">
        <f>F73/55165</f>
        <v>0.35136408954953324</v>
      </c>
      <c r="H73" s="258">
        <f>100-(F73/55165*100)</f>
        <v>64.863591045046675</v>
      </c>
      <c r="I73" s="6"/>
      <c r="J73" s="267"/>
      <c r="K73" s="267"/>
      <c r="L73" s="268"/>
      <c r="M73" s="268"/>
      <c r="N73" s="300">
        <v>110</v>
      </c>
      <c r="O73" s="296">
        <v>448</v>
      </c>
      <c r="P73" s="78">
        <f>P72+O73</f>
        <v>15518</v>
      </c>
      <c r="Q73" s="88">
        <f>P73/42918</f>
        <v>0.36157323267626634</v>
      </c>
      <c r="R73" s="168">
        <f>100-(P73/42918*100)</f>
        <v>63.842676732373363</v>
      </c>
      <c r="S73" s="162">
        <v>476</v>
      </c>
      <c r="T73" s="111">
        <f>S73+T72</f>
        <v>15719</v>
      </c>
      <c r="U73" s="130">
        <f>O73-S73</f>
        <v>-28</v>
      </c>
      <c r="V73" s="111">
        <f>U73+V72</f>
        <v>-201</v>
      </c>
      <c r="W73" s="174"/>
      <c r="X73" s="184"/>
      <c r="Y73" s="16"/>
      <c r="Z73" s="185"/>
      <c r="AA73" s="176"/>
      <c r="AB73" s="111"/>
      <c r="AC73" s="111"/>
      <c r="AD73" s="111"/>
      <c r="AE73" s="197"/>
      <c r="AF73" s="15"/>
      <c r="AG73" s="198"/>
      <c r="AH73" s="176"/>
      <c r="AI73" s="111"/>
      <c r="AJ73" s="111"/>
      <c r="AK73" s="111"/>
      <c r="AL73" s="270"/>
      <c r="AM73" s="84"/>
      <c r="AN73" s="6"/>
      <c r="AO73" s="6"/>
      <c r="AP73" s="298">
        <v>26</v>
      </c>
      <c r="AQ73" s="271"/>
      <c r="AR73" s="6"/>
    </row>
    <row r="74" spans="1:45" s="3" customFormat="1" x14ac:dyDescent="0.25">
      <c r="A74" s="18" t="s">
        <v>58</v>
      </c>
      <c r="B74" s="68">
        <v>67</v>
      </c>
      <c r="C74" s="139" t="s">
        <v>730</v>
      </c>
      <c r="D74" s="274">
        <v>18.600000000000001</v>
      </c>
      <c r="E74" s="74">
        <f>I74+J74+K74+L74+M74+N74+O74+AL74+AN74+AO74+AP74+AQ74+AR74</f>
        <v>346</v>
      </c>
      <c r="F74" s="256">
        <f>E74+F73</f>
        <v>19729</v>
      </c>
      <c r="G74" s="257">
        <f>F74/55165</f>
        <v>0.3576361823620049</v>
      </c>
      <c r="H74" s="258">
        <f>100-(F74/55165*100)</f>
        <v>64.236381763799514</v>
      </c>
      <c r="I74" s="6"/>
      <c r="J74" s="267"/>
      <c r="K74" s="267"/>
      <c r="L74" s="268"/>
      <c r="M74" s="268"/>
      <c r="N74" s="300">
        <v>46</v>
      </c>
      <c r="O74" s="296">
        <v>258</v>
      </c>
      <c r="P74" s="78">
        <f>P73+O74</f>
        <v>15776</v>
      </c>
      <c r="Q74" s="88">
        <f>P74/42918</f>
        <v>0.3675846963977818</v>
      </c>
      <c r="R74" s="168">
        <f>100-(P74/42918*100)</f>
        <v>63.241530360221823</v>
      </c>
      <c r="S74" s="162">
        <v>258</v>
      </c>
      <c r="T74" s="111">
        <f>S74+T73</f>
        <v>15977</v>
      </c>
      <c r="U74" s="130">
        <f>O74-S74</f>
        <v>0</v>
      </c>
      <c r="V74" s="111">
        <f>U74+V73</f>
        <v>-201</v>
      </c>
      <c r="W74" s="174"/>
      <c r="X74" s="184"/>
      <c r="Y74" s="16"/>
      <c r="Z74" s="185"/>
      <c r="AA74" s="176"/>
      <c r="AB74" s="111"/>
      <c r="AC74" s="111"/>
      <c r="AD74" s="111"/>
      <c r="AE74" s="197"/>
      <c r="AF74" s="15"/>
      <c r="AG74" s="198"/>
      <c r="AH74" s="176"/>
      <c r="AI74" s="111"/>
      <c r="AJ74" s="111"/>
      <c r="AK74" s="111"/>
      <c r="AL74" s="270"/>
      <c r="AM74" s="84"/>
      <c r="AN74" s="298">
        <v>42</v>
      </c>
      <c r="AO74" s="298"/>
      <c r="AP74" s="6"/>
      <c r="AQ74" s="271"/>
      <c r="AR74" s="6"/>
    </row>
    <row r="75" spans="1:45" s="3" customFormat="1" x14ac:dyDescent="0.25">
      <c r="A75" s="18" t="s">
        <v>141</v>
      </c>
      <c r="B75" s="68">
        <v>68</v>
      </c>
      <c r="C75" s="139" t="s">
        <v>558</v>
      </c>
      <c r="D75" s="274">
        <v>18.600000000000001</v>
      </c>
      <c r="E75" s="74">
        <f>I75+J75+K75+L75+M75+N75+O75+AL75+AN75+AO75+AP75+AQ75+AR75</f>
        <v>69</v>
      </c>
      <c r="F75" s="256">
        <f>E75+F74</f>
        <v>19798</v>
      </c>
      <c r="G75" s="257">
        <f>F75/55165</f>
        <v>0.3588869754373244</v>
      </c>
      <c r="H75" s="258">
        <f>100-(F75/55165*100)</f>
        <v>64.111302456267566</v>
      </c>
      <c r="I75" s="6"/>
      <c r="J75" s="299">
        <v>4</v>
      </c>
      <c r="K75" s="267"/>
      <c r="L75" s="268"/>
      <c r="M75" s="268"/>
      <c r="N75" s="300">
        <v>8</v>
      </c>
      <c r="O75" s="296">
        <v>57</v>
      </c>
      <c r="P75" s="78">
        <f>P74+O75</f>
        <v>15833</v>
      </c>
      <c r="Q75" s="88">
        <f>P75/42918</f>
        <v>0.36891281047579105</v>
      </c>
      <c r="R75" s="168">
        <f>100-(P75/42918*100)</f>
        <v>63.108718952420894</v>
      </c>
      <c r="S75" s="162">
        <v>64</v>
      </c>
      <c r="T75" s="111">
        <f>S75+T74</f>
        <v>16041</v>
      </c>
      <c r="U75" s="130">
        <f>O75-S75</f>
        <v>-7</v>
      </c>
      <c r="V75" s="111">
        <f>U75+V74</f>
        <v>-208</v>
      </c>
      <c r="W75" s="174"/>
      <c r="X75" s="184"/>
      <c r="Y75" s="16"/>
      <c r="Z75" s="185"/>
      <c r="AA75" s="176"/>
      <c r="AB75" s="111"/>
      <c r="AC75" s="111"/>
      <c r="AD75" s="111"/>
      <c r="AE75" s="197"/>
      <c r="AF75" s="15"/>
      <c r="AG75" s="198"/>
      <c r="AH75" s="176"/>
      <c r="AI75" s="111"/>
      <c r="AJ75" s="111"/>
      <c r="AK75" s="111"/>
      <c r="AL75" s="270"/>
      <c r="AM75" s="84"/>
      <c r="AN75" s="6"/>
      <c r="AO75" s="6"/>
      <c r="AP75" s="6"/>
      <c r="AQ75" s="271"/>
      <c r="AR75" s="6"/>
    </row>
    <row r="76" spans="1:45" s="3" customFormat="1" x14ac:dyDescent="0.25">
      <c r="A76" s="18" t="s">
        <v>36</v>
      </c>
      <c r="B76" s="68">
        <v>69</v>
      </c>
      <c r="C76" s="139" t="s">
        <v>656</v>
      </c>
      <c r="D76" s="274">
        <v>18.600000000000001</v>
      </c>
      <c r="E76" s="74">
        <f>I76+J76+K76+L76+M76+N76+O76+AL76+AN76+AO76+AP76+AQ76+AR76</f>
        <v>159</v>
      </c>
      <c r="F76" s="256">
        <f>E76+F75</f>
        <v>19957</v>
      </c>
      <c r="G76" s="257">
        <f>F76/55165</f>
        <v>0.36176923774132147</v>
      </c>
      <c r="H76" s="258">
        <f>100-(F76/55165*100)</f>
        <v>63.823076225867851</v>
      </c>
      <c r="I76" s="6"/>
      <c r="J76" s="267"/>
      <c r="K76" s="267"/>
      <c r="L76" s="268">
        <v>21</v>
      </c>
      <c r="M76" s="268"/>
      <c r="N76" s="300">
        <v>88</v>
      </c>
      <c r="O76" s="296">
        <v>20</v>
      </c>
      <c r="P76" s="78">
        <f>P75+O76</f>
        <v>15853</v>
      </c>
      <c r="Q76" s="88">
        <f>P76/42918</f>
        <v>0.36937881541544343</v>
      </c>
      <c r="R76" s="168">
        <f>100-(P76/42918*100)</f>
        <v>63.062118458455657</v>
      </c>
      <c r="S76" s="162">
        <v>16</v>
      </c>
      <c r="T76" s="111">
        <f>S76+T75</f>
        <v>16057</v>
      </c>
      <c r="U76" s="130">
        <f>O76-S76</f>
        <v>4</v>
      </c>
      <c r="V76" s="111">
        <f>U76+V75</f>
        <v>-204</v>
      </c>
      <c r="W76" s="174"/>
      <c r="X76" s="184"/>
      <c r="Y76" s="16"/>
      <c r="Z76" s="185"/>
      <c r="AA76" s="176"/>
      <c r="AB76" s="111"/>
      <c r="AC76" s="111"/>
      <c r="AD76" s="111"/>
      <c r="AE76" s="197"/>
      <c r="AF76" s="15"/>
      <c r="AG76" s="198"/>
      <c r="AH76" s="176"/>
      <c r="AI76" s="111"/>
      <c r="AJ76" s="111"/>
      <c r="AK76" s="111"/>
      <c r="AL76" s="270"/>
      <c r="AM76" s="84"/>
      <c r="AN76" s="298">
        <v>30</v>
      </c>
      <c r="AO76" s="6"/>
      <c r="AP76" s="6"/>
      <c r="AQ76" s="271"/>
      <c r="AR76" s="6"/>
    </row>
    <row r="77" spans="1:45" s="3" customFormat="1" x14ac:dyDescent="0.25">
      <c r="A77" s="18" t="s">
        <v>33</v>
      </c>
      <c r="B77" s="68">
        <v>70</v>
      </c>
      <c r="C77" s="139" t="s">
        <v>628</v>
      </c>
      <c r="D77" s="274">
        <v>17.600000000000001</v>
      </c>
      <c r="E77" s="74">
        <f>I77+J77+K77+L77+M77+N77+O77+AL77+AN77+AO77+AP77+AQ77+AR77</f>
        <v>379</v>
      </c>
      <c r="F77" s="256">
        <f>E77+F76</f>
        <v>20336</v>
      </c>
      <c r="G77" s="257">
        <f>F77/55165</f>
        <v>0.36863953593764159</v>
      </c>
      <c r="H77" s="258">
        <f>100-(F77/55165*100)</f>
        <v>63.136046406235842</v>
      </c>
      <c r="I77" s="6"/>
      <c r="J77" s="267"/>
      <c r="K77" s="267"/>
      <c r="L77" s="300">
        <v>27</v>
      </c>
      <c r="M77" s="268"/>
      <c r="N77" s="300">
        <v>60</v>
      </c>
      <c r="O77" s="296">
        <v>257</v>
      </c>
      <c r="P77" s="78">
        <f>P76+O77</f>
        <v>16110</v>
      </c>
      <c r="Q77" s="88">
        <f>P77/42918</f>
        <v>0.37536697888997622</v>
      </c>
      <c r="R77" s="168">
        <f>100-(P77/42918*100)</f>
        <v>62.463302111002378</v>
      </c>
      <c r="S77" s="162">
        <v>267</v>
      </c>
      <c r="T77" s="111">
        <f>S77+T76</f>
        <v>16324</v>
      </c>
      <c r="U77" s="130">
        <f>O77-S77</f>
        <v>-10</v>
      </c>
      <c r="V77" s="111">
        <f>U77+V76</f>
        <v>-214</v>
      </c>
      <c r="W77" s="174"/>
      <c r="X77" s="181"/>
      <c r="Y77" s="75"/>
      <c r="Z77" s="183"/>
      <c r="AA77" s="176"/>
      <c r="AB77" s="111"/>
      <c r="AC77" s="111"/>
      <c r="AD77" s="111"/>
      <c r="AE77" s="194"/>
      <c r="AF77" s="82"/>
      <c r="AG77" s="199"/>
      <c r="AH77" s="176"/>
      <c r="AI77" s="111"/>
      <c r="AJ77" s="111"/>
      <c r="AK77" s="111"/>
      <c r="AL77" s="270"/>
      <c r="AM77" s="84"/>
      <c r="AN77" s="298">
        <v>35</v>
      </c>
      <c r="AO77" s="298"/>
      <c r="AP77" s="6"/>
      <c r="AQ77" s="271"/>
      <c r="AR77" s="6"/>
    </row>
    <row r="78" spans="1:45" x14ac:dyDescent="0.25">
      <c r="A78" s="18" t="s">
        <v>162</v>
      </c>
      <c r="B78" s="68">
        <v>71</v>
      </c>
      <c r="C78" s="139" t="s">
        <v>554</v>
      </c>
      <c r="D78" s="274">
        <v>17.600000000000001</v>
      </c>
      <c r="E78" s="74">
        <f>I78+J78+K78+L78+M78+N78+O78+AL78+AN78+AO78+AP78+AQ78+AR78</f>
        <v>105</v>
      </c>
      <c r="F78" s="256">
        <f>E78+F77</f>
        <v>20441</v>
      </c>
      <c r="G78" s="257">
        <f>F78/55165</f>
        <v>0.37054291670443218</v>
      </c>
      <c r="H78" s="258">
        <f>100-(F78/55165*100)</f>
        <v>62.94570832955678</v>
      </c>
      <c r="I78" s="6"/>
      <c r="J78" s="299">
        <v>6</v>
      </c>
      <c r="K78" s="267"/>
      <c r="L78" s="268"/>
      <c r="M78" s="268"/>
      <c r="N78" s="300">
        <v>24</v>
      </c>
      <c r="O78" s="296">
        <v>75</v>
      </c>
      <c r="P78" s="78">
        <f>P77+O78</f>
        <v>16185</v>
      </c>
      <c r="Q78" s="88">
        <f>P78/42918</f>
        <v>0.37711449741367259</v>
      </c>
      <c r="R78" s="168">
        <f>100-(P78/42918*100)</f>
        <v>62.288550258632739</v>
      </c>
      <c r="S78" s="162">
        <v>72</v>
      </c>
      <c r="T78" s="111">
        <f>S78+T77</f>
        <v>16396</v>
      </c>
      <c r="U78" s="130">
        <f>O78-S78</f>
        <v>3</v>
      </c>
      <c r="V78" s="111">
        <f>U78+V77</f>
        <v>-211</v>
      </c>
      <c r="W78" s="174"/>
      <c r="X78" s="184"/>
      <c r="Y78" s="16"/>
      <c r="Z78" s="185"/>
      <c r="AA78" s="176"/>
      <c r="AB78" s="111"/>
      <c r="AC78" s="111"/>
      <c r="AD78" s="111"/>
      <c r="AE78" s="197"/>
      <c r="AF78" s="15"/>
      <c r="AG78" s="198"/>
      <c r="AH78" s="176"/>
      <c r="AI78" s="111"/>
      <c r="AJ78" s="111"/>
      <c r="AK78" s="111"/>
      <c r="AL78" s="270"/>
      <c r="AM78" s="84"/>
      <c r="AN78" s="6"/>
      <c r="AO78" s="6"/>
      <c r="AP78" s="6"/>
      <c r="AQ78" s="271"/>
      <c r="AR78" s="6"/>
      <c r="AS78" s="3"/>
    </row>
    <row r="79" spans="1:45" x14ac:dyDescent="0.25">
      <c r="A79" s="18" t="s">
        <v>124</v>
      </c>
      <c r="B79" s="68">
        <v>72</v>
      </c>
      <c r="C79" s="139" t="s">
        <v>604</v>
      </c>
      <c r="D79" s="274">
        <v>17.600000000000001</v>
      </c>
      <c r="E79" s="74">
        <f>I79+J79+K79+L79+M79+N79+O79+AL79+AN79+AO79+AP79+AQ79+AR79</f>
        <v>70</v>
      </c>
      <c r="F79" s="256">
        <f>E79+F78</f>
        <v>20511</v>
      </c>
      <c r="G79" s="257">
        <f>F79/55165</f>
        <v>0.37181183721562583</v>
      </c>
      <c r="H79" s="258">
        <f>100-(F79/55165*100)</f>
        <v>62.818816278437417</v>
      </c>
      <c r="I79" s="6"/>
      <c r="J79" s="299">
        <v>4</v>
      </c>
      <c r="K79" s="267"/>
      <c r="L79" s="268"/>
      <c r="M79" s="268"/>
      <c r="N79" s="300">
        <v>14</v>
      </c>
      <c r="O79" s="296">
        <v>52</v>
      </c>
      <c r="P79" s="78">
        <f>P78+O79</f>
        <v>16237</v>
      </c>
      <c r="Q79" s="88">
        <f>P79/42918</f>
        <v>0.37832611025676871</v>
      </c>
      <c r="R79" s="168">
        <f>100-(P79/42918*100)</f>
        <v>62.167388974323131</v>
      </c>
      <c r="S79" s="162">
        <v>50</v>
      </c>
      <c r="T79" s="111">
        <f>S79+T78</f>
        <v>16446</v>
      </c>
      <c r="U79" s="130">
        <f>O79-S79</f>
        <v>2</v>
      </c>
      <c r="V79" s="111">
        <f>U79+V78</f>
        <v>-209</v>
      </c>
      <c r="W79" s="174"/>
      <c r="X79" s="184"/>
      <c r="Y79" s="16"/>
      <c r="Z79" s="185"/>
      <c r="AA79" s="176"/>
      <c r="AB79" s="111"/>
      <c r="AC79" s="111"/>
      <c r="AD79" s="111"/>
      <c r="AE79" s="197"/>
      <c r="AF79" s="15"/>
      <c r="AG79" s="198"/>
      <c r="AH79" s="176"/>
      <c r="AI79" s="111"/>
      <c r="AJ79" s="111"/>
      <c r="AK79" s="111"/>
      <c r="AL79" s="270"/>
      <c r="AM79" s="84"/>
      <c r="AN79" s="6"/>
      <c r="AO79" s="6"/>
      <c r="AP79" s="6"/>
      <c r="AQ79" s="271"/>
      <c r="AR79" s="6"/>
    </row>
    <row r="80" spans="1:45" x14ac:dyDescent="0.25">
      <c r="A80" s="18" t="s">
        <v>57</v>
      </c>
      <c r="B80" s="68">
        <v>73</v>
      </c>
      <c r="C80" s="139" t="s">
        <v>659</v>
      </c>
      <c r="D80" s="274">
        <v>17.600000000000001</v>
      </c>
      <c r="E80" s="74">
        <f>I80+J80+K80+L80+M80+N80+O80+AL80+AN80+AO80+AP80+AQ80+AR80</f>
        <v>440</v>
      </c>
      <c r="F80" s="256">
        <f>E80+F79</f>
        <v>20951</v>
      </c>
      <c r="G80" s="257">
        <f>F80/55165</f>
        <v>0.37978790900027193</v>
      </c>
      <c r="H80" s="258">
        <f>100-(F80/55165*100)</f>
        <v>62.021209099972808</v>
      </c>
      <c r="I80" s="6"/>
      <c r="J80" s="267"/>
      <c r="K80" s="267"/>
      <c r="L80" s="268"/>
      <c r="M80" s="268"/>
      <c r="N80" s="300">
        <v>76</v>
      </c>
      <c r="O80" s="296">
        <v>304</v>
      </c>
      <c r="P80" s="78">
        <f>P79+O80</f>
        <v>16541</v>
      </c>
      <c r="Q80" s="88">
        <f>P80/42918</f>
        <v>0.3854093853394846</v>
      </c>
      <c r="R80" s="168">
        <f>100-(P80/42918*100)</f>
        <v>61.459061466051537</v>
      </c>
      <c r="S80" s="162">
        <v>289</v>
      </c>
      <c r="T80" s="111">
        <f>S80+T79</f>
        <v>16735</v>
      </c>
      <c r="U80" s="130">
        <f>O80-S80</f>
        <v>15</v>
      </c>
      <c r="V80" s="111">
        <f>U80+V79</f>
        <v>-194</v>
      </c>
      <c r="W80" s="174"/>
      <c r="X80" s="184"/>
      <c r="Y80" s="16"/>
      <c r="Z80" s="185"/>
      <c r="AA80" s="176"/>
      <c r="AB80" s="111"/>
      <c r="AC80" s="111"/>
      <c r="AD80" s="111"/>
      <c r="AE80" s="197"/>
      <c r="AF80" s="15"/>
      <c r="AG80" s="198"/>
      <c r="AH80" s="176"/>
      <c r="AI80" s="111"/>
      <c r="AJ80" s="111"/>
      <c r="AK80" s="111"/>
      <c r="AL80" s="270"/>
      <c r="AM80" s="84"/>
      <c r="AN80" s="298">
        <v>60</v>
      </c>
      <c r="AO80" s="298"/>
      <c r="AP80" s="6"/>
      <c r="AQ80" s="271"/>
      <c r="AR80" s="6"/>
      <c r="AS80" s="3"/>
    </row>
    <row r="81" spans="1:45" x14ac:dyDescent="0.25">
      <c r="A81" s="18" t="s">
        <v>196</v>
      </c>
      <c r="B81" s="68">
        <v>74</v>
      </c>
      <c r="C81" s="139" t="s">
        <v>705</v>
      </c>
      <c r="D81" s="274">
        <v>17.600000000000001</v>
      </c>
      <c r="E81" s="74">
        <f>I81+J81+K81+L81+M81+N81+O81+AL81+AN81+AO81+AP81+AQ81+AR81</f>
        <v>70</v>
      </c>
      <c r="F81" s="256">
        <f>E81+F80</f>
        <v>21021</v>
      </c>
      <c r="G81" s="257">
        <f>F81/55165</f>
        <v>0.38105682951146558</v>
      </c>
      <c r="H81" s="258">
        <f>100-(F81/55165*100)</f>
        <v>61.894317048853445</v>
      </c>
      <c r="I81" s="6"/>
      <c r="J81" s="299">
        <v>4</v>
      </c>
      <c r="K81" s="267"/>
      <c r="L81" s="268"/>
      <c r="M81" s="268"/>
      <c r="N81" s="300">
        <v>20</v>
      </c>
      <c r="O81" s="296">
        <v>45</v>
      </c>
      <c r="P81" s="78">
        <f>P80+O81</f>
        <v>16586</v>
      </c>
      <c r="Q81" s="88">
        <f>P81/42918</f>
        <v>0.38645789645370243</v>
      </c>
      <c r="R81" s="168">
        <f>100-(P81/42918*100)</f>
        <v>61.354210354629757</v>
      </c>
      <c r="S81" s="162">
        <v>27</v>
      </c>
      <c r="T81" s="111">
        <f>S81+T80</f>
        <v>16762</v>
      </c>
      <c r="U81" s="130">
        <f>O81-S81</f>
        <v>18</v>
      </c>
      <c r="V81" s="111">
        <f>U81+V80</f>
        <v>-176</v>
      </c>
      <c r="W81" s="174"/>
      <c r="X81" s="184"/>
      <c r="Y81" s="16"/>
      <c r="Z81" s="185"/>
      <c r="AA81" s="176"/>
      <c r="AB81" s="111"/>
      <c r="AC81" s="111"/>
      <c r="AD81" s="111"/>
      <c r="AE81" s="197"/>
      <c r="AF81" s="15"/>
      <c r="AG81" s="198"/>
      <c r="AH81" s="176"/>
      <c r="AI81" s="111"/>
      <c r="AJ81" s="111"/>
      <c r="AK81" s="111"/>
      <c r="AL81" s="301">
        <v>1</v>
      </c>
      <c r="AM81" s="84"/>
      <c r="AN81" s="6"/>
      <c r="AO81" s="6"/>
      <c r="AP81" s="6"/>
      <c r="AQ81" s="271"/>
      <c r="AR81" s="6"/>
    </row>
    <row r="82" spans="1:45" x14ac:dyDescent="0.25">
      <c r="A82" s="18" t="s">
        <v>22</v>
      </c>
      <c r="B82" s="68">
        <v>75</v>
      </c>
      <c r="C82" s="139" t="s">
        <v>569</v>
      </c>
      <c r="D82" s="274">
        <v>16.8</v>
      </c>
      <c r="E82" s="74">
        <f>I82+J82+K82+L82+M82+N82+O82+AL82+AN82+AO82+AP82+AQ82+AR82</f>
        <v>313</v>
      </c>
      <c r="F82" s="256">
        <f>E82+F81</f>
        <v>21334</v>
      </c>
      <c r="G82" s="257">
        <f>F82/55165</f>
        <v>0.38673071694008881</v>
      </c>
      <c r="H82" s="258">
        <f>100-(F82/55165*100)</f>
        <v>61.326928305991117</v>
      </c>
      <c r="I82" s="6"/>
      <c r="J82" s="267"/>
      <c r="K82" s="267"/>
      <c r="L82" s="300">
        <v>18</v>
      </c>
      <c r="M82" s="268"/>
      <c r="N82" s="300">
        <v>25</v>
      </c>
      <c r="O82" s="296">
        <v>237</v>
      </c>
      <c r="P82" s="78">
        <f>P81+O82</f>
        <v>16823</v>
      </c>
      <c r="Q82" s="88">
        <f>P82/42918</f>
        <v>0.3919800549885829</v>
      </c>
      <c r="R82" s="168">
        <f>100-(P82/42918*100)</f>
        <v>60.801994501141706</v>
      </c>
      <c r="S82" s="162">
        <v>234</v>
      </c>
      <c r="T82" s="111">
        <f>S82+T81</f>
        <v>16996</v>
      </c>
      <c r="U82" s="130">
        <f>O82-S82</f>
        <v>3</v>
      </c>
      <c r="V82" s="111">
        <f>U82+V81</f>
        <v>-173</v>
      </c>
      <c r="W82" s="174"/>
      <c r="X82" s="181"/>
      <c r="Y82" s="75"/>
      <c r="Z82" s="183"/>
      <c r="AA82" s="176"/>
      <c r="AB82" s="111"/>
      <c r="AC82" s="111"/>
      <c r="AD82" s="111"/>
      <c r="AE82" s="194"/>
      <c r="AF82" s="82"/>
      <c r="AG82" s="199"/>
      <c r="AH82" s="176"/>
      <c r="AI82" s="111"/>
      <c r="AJ82" s="111"/>
      <c r="AK82" s="111"/>
      <c r="AL82" s="270"/>
      <c r="AM82" s="84"/>
      <c r="AN82" s="298">
        <v>33</v>
      </c>
      <c r="AO82" s="298"/>
      <c r="AP82" s="6"/>
      <c r="AQ82" s="271"/>
      <c r="AR82" s="6"/>
      <c r="AS82" s="3"/>
    </row>
    <row r="83" spans="1:45" x14ac:dyDescent="0.25">
      <c r="A83" s="18" t="s">
        <v>158</v>
      </c>
      <c r="B83" s="68">
        <v>76</v>
      </c>
      <c r="C83" s="139" t="s">
        <v>549</v>
      </c>
      <c r="D83" s="274">
        <v>16.8</v>
      </c>
      <c r="E83" s="74">
        <f>I83+J83+K83+L83+M83+N83+O83+AL83+AN83+AO83+AP83+AQ83+AR83</f>
        <v>140</v>
      </c>
      <c r="F83" s="256">
        <f>E83+F82</f>
        <v>21474</v>
      </c>
      <c r="G83" s="257">
        <f>F83/55165</f>
        <v>0.38926855796247622</v>
      </c>
      <c r="H83" s="258">
        <f>100-(F83/55165*100)</f>
        <v>61.073144203752378</v>
      </c>
      <c r="I83" s="6"/>
      <c r="J83" s="299">
        <v>8</v>
      </c>
      <c r="K83" s="267"/>
      <c r="L83" s="268"/>
      <c r="M83" s="268"/>
      <c r="N83" s="300">
        <v>32</v>
      </c>
      <c r="O83" s="296">
        <v>100</v>
      </c>
      <c r="P83" s="78">
        <f>P82+O83</f>
        <v>16923</v>
      </c>
      <c r="Q83" s="88">
        <f>P83/42918</f>
        <v>0.39431007968684467</v>
      </c>
      <c r="R83" s="168">
        <f>100-(P83/42918*100)</f>
        <v>60.568992031315531</v>
      </c>
      <c r="S83" s="162">
        <v>96</v>
      </c>
      <c r="T83" s="111">
        <f>S83+T82</f>
        <v>17092</v>
      </c>
      <c r="U83" s="130">
        <f>O83-S83</f>
        <v>4</v>
      </c>
      <c r="V83" s="111">
        <f>U83+V82</f>
        <v>-169</v>
      </c>
      <c r="W83" s="174"/>
      <c r="X83" s="184"/>
      <c r="Y83" s="16"/>
      <c r="Z83" s="185"/>
      <c r="AA83" s="176"/>
      <c r="AB83" s="111"/>
      <c r="AC83" s="111"/>
      <c r="AD83" s="111"/>
      <c r="AE83" s="197"/>
      <c r="AF83" s="15"/>
      <c r="AG83" s="198"/>
      <c r="AH83" s="176"/>
      <c r="AI83" s="111"/>
      <c r="AJ83" s="111"/>
      <c r="AK83" s="111"/>
      <c r="AL83" s="270"/>
      <c r="AM83" s="84"/>
      <c r="AN83" s="6"/>
      <c r="AO83" s="6"/>
      <c r="AP83" s="6"/>
      <c r="AQ83" s="271"/>
      <c r="AR83" s="6"/>
      <c r="AS83" s="3"/>
    </row>
    <row r="84" spans="1:45" x14ac:dyDescent="0.25">
      <c r="A84" s="18" t="s">
        <v>26</v>
      </c>
      <c r="B84" s="68">
        <v>77</v>
      </c>
      <c r="C84" s="139" t="s">
        <v>593</v>
      </c>
      <c r="D84" s="274">
        <v>16.600000000000001</v>
      </c>
      <c r="E84" s="74">
        <f>I84+J84+K84+L84+M84+N84+O84+AL84+AN84+AO84+AP84+AQ84+AR84</f>
        <v>653</v>
      </c>
      <c r="F84" s="256">
        <f>E84+F83</f>
        <v>22127</v>
      </c>
      <c r="G84" s="257">
        <f>F84/55165</f>
        <v>0.40110577358832594</v>
      </c>
      <c r="H84" s="258">
        <f>100-(F84/55165*100)</f>
        <v>59.889422641167407</v>
      </c>
      <c r="I84" s="6"/>
      <c r="J84" s="267"/>
      <c r="K84" s="267"/>
      <c r="L84" s="268"/>
      <c r="M84" s="268"/>
      <c r="N84" s="300">
        <v>80</v>
      </c>
      <c r="O84" s="296">
        <v>515</v>
      </c>
      <c r="P84" s="78">
        <f>P83+O84</f>
        <v>17438</v>
      </c>
      <c r="Q84" s="88">
        <f>P84/42918</f>
        <v>0.40630970688289297</v>
      </c>
      <c r="R84" s="168">
        <f>100-(P84/42918*100)</f>
        <v>59.369029311710705</v>
      </c>
      <c r="S84" s="162">
        <v>516</v>
      </c>
      <c r="T84" s="111">
        <f>S84+T83</f>
        <v>17608</v>
      </c>
      <c r="U84" s="130">
        <f>O84-S84</f>
        <v>-1</v>
      </c>
      <c r="V84" s="111">
        <f>U84+V83</f>
        <v>-170</v>
      </c>
      <c r="W84" s="174"/>
      <c r="X84" s="181"/>
      <c r="Y84" s="75"/>
      <c r="Z84" s="183"/>
      <c r="AA84" s="176"/>
      <c r="AB84" s="111"/>
      <c r="AC84" s="111"/>
      <c r="AD84" s="111"/>
      <c r="AE84" s="194"/>
      <c r="AF84" s="82"/>
      <c r="AG84" s="199"/>
      <c r="AH84" s="176"/>
      <c r="AI84" s="111"/>
      <c r="AJ84" s="111"/>
      <c r="AK84" s="111"/>
      <c r="AL84" s="270"/>
      <c r="AM84" s="84"/>
      <c r="AN84" s="298">
        <v>58</v>
      </c>
      <c r="AO84" s="298"/>
      <c r="AP84" s="6"/>
      <c r="AQ84" s="271"/>
      <c r="AR84" s="6"/>
      <c r="AS84" s="3"/>
    </row>
    <row r="85" spans="1:45" s="3" customFormat="1" x14ac:dyDescent="0.25">
      <c r="A85" s="18" t="s">
        <v>59</v>
      </c>
      <c r="B85" s="68">
        <v>78</v>
      </c>
      <c r="C85" s="139" t="s">
        <v>676</v>
      </c>
      <c r="D85" s="274">
        <v>16.600000000000001</v>
      </c>
      <c r="E85" s="74">
        <f>I85+J85+K85+L85+M85+N85+O85+AL85+AN85+AO85+AP85+AQ85+AR85</f>
        <v>205</v>
      </c>
      <c r="F85" s="256">
        <f>E85+F84</f>
        <v>22332</v>
      </c>
      <c r="G85" s="257">
        <f>F85/55165</f>
        <v>0.40482189794253604</v>
      </c>
      <c r="H85" s="258">
        <f>100-(F85/55165*100)</f>
        <v>59.517810205746393</v>
      </c>
      <c r="I85" s="6"/>
      <c r="J85" s="267"/>
      <c r="K85" s="267"/>
      <c r="L85" s="268"/>
      <c r="M85" s="268"/>
      <c r="N85" s="300">
        <v>52</v>
      </c>
      <c r="O85" s="296">
        <v>153</v>
      </c>
      <c r="P85" s="78">
        <f>P84+O85</f>
        <v>17591</v>
      </c>
      <c r="Q85" s="88">
        <f>P85/42918</f>
        <v>0.40987464467123352</v>
      </c>
      <c r="R85" s="168">
        <f>100-(P85/42918*100)</f>
        <v>59.012535532876647</v>
      </c>
      <c r="S85" s="162">
        <v>168</v>
      </c>
      <c r="T85" s="111">
        <f>S85+T84</f>
        <v>17776</v>
      </c>
      <c r="U85" s="130">
        <f>O85-S85</f>
        <v>-15</v>
      </c>
      <c r="V85" s="111">
        <f>U85+V84</f>
        <v>-185</v>
      </c>
      <c r="W85" s="174"/>
      <c r="X85" s="184"/>
      <c r="Y85" s="16"/>
      <c r="Z85" s="185"/>
      <c r="AA85" s="176"/>
      <c r="AB85" s="111"/>
      <c r="AC85" s="111"/>
      <c r="AD85" s="111"/>
      <c r="AE85" s="197"/>
      <c r="AF85" s="15"/>
      <c r="AG85" s="198"/>
      <c r="AH85" s="176"/>
      <c r="AI85" s="111"/>
      <c r="AJ85" s="111"/>
      <c r="AK85" s="111"/>
      <c r="AL85" s="270"/>
      <c r="AM85" s="84"/>
      <c r="AN85" s="6"/>
      <c r="AO85" s="6"/>
      <c r="AP85" s="6"/>
      <c r="AQ85" s="271"/>
      <c r="AR85" s="6"/>
      <c r="AS85" s="4"/>
    </row>
    <row r="86" spans="1:45" s="3" customFormat="1" x14ac:dyDescent="0.25">
      <c r="A86" s="18" t="s">
        <v>159</v>
      </c>
      <c r="B86" s="68">
        <v>79</v>
      </c>
      <c r="C86" s="139" t="s">
        <v>550</v>
      </c>
      <c r="D86" s="274">
        <v>16.600000000000001</v>
      </c>
      <c r="E86" s="74">
        <f>I86+J86+K86+L86+M86+N86+O86+AL86+AN86+AO86+AP86+AQ86+AR86</f>
        <v>140</v>
      </c>
      <c r="F86" s="256">
        <f>E86+F85</f>
        <v>22472</v>
      </c>
      <c r="G86" s="257">
        <f>F86/55165</f>
        <v>0.40735973896492339</v>
      </c>
      <c r="H86" s="258">
        <f>100-(F86/55165*100)</f>
        <v>59.264026103507661</v>
      </c>
      <c r="I86" s="6"/>
      <c r="J86" s="299">
        <v>8</v>
      </c>
      <c r="K86" s="267"/>
      <c r="L86" s="268"/>
      <c r="M86" s="268"/>
      <c r="N86" s="300">
        <v>32</v>
      </c>
      <c r="O86" s="296">
        <v>100</v>
      </c>
      <c r="P86" s="78">
        <f>P85+O86</f>
        <v>17691</v>
      </c>
      <c r="Q86" s="88">
        <f>P86/42918</f>
        <v>0.41220466936949529</v>
      </c>
      <c r="R86" s="168">
        <f>100-(P86/42918*100)</f>
        <v>58.779533063050472</v>
      </c>
      <c r="S86" s="162">
        <v>96</v>
      </c>
      <c r="T86" s="111">
        <f>S86+T85</f>
        <v>17872</v>
      </c>
      <c r="U86" s="130">
        <f>O86-S86</f>
        <v>4</v>
      </c>
      <c r="V86" s="111">
        <f>U86+V85</f>
        <v>-181</v>
      </c>
      <c r="W86" s="174"/>
      <c r="X86" s="184"/>
      <c r="Y86" s="16"/>
      <c r="Z86" s="185"/>
      <c r="AA86" s="176"/>
      <c r="AB86" s="111"/>
      <c r="AC86" s="111"/>
      <c r="AD86" s="111"/>
      <c r="AE86" s="197"/>
      <c r="AF86" s="15"/>
      <c r="AG86" s="198"/>
      <c r="AH86" s="176"/>
      <c r="AI86" s="111"/>
      <c r="AJ86" s="111"/>
      <c r="AK86" s="111"/>
      <c r="AL86" s="270"/>
      <c r="AM86" s="84"/>
      <c r="AN86" s="6"/>
      <c r="AO86" s="6"/>
      <c r="AP86" s="6"/>
      <c r="AQ86" s="271"/>
      <c r="AR86" s="6"/>
    </row>
    <row r="87" spans="1:45" x14ac:dyDescent="0.25">
      <c r="A87" s="18" t="s">
        <v>160</v>
      </c>
      <c r="B87" s="68">
        <v>80</v>
      </c>
      <c r="C87" s="139" t="s">
        <v>551</v>
      </c>
      <c r="D87" s="274">
        <v>16.600000000000001</v>
      </c>
      <c r="E87" s="74">
        <f>I87+J87+K87+L87+M87+N87+O87+AL87+AN87+AO87+AP87+AQ87+AR87</f>
        <v>70</v>
      </c>
      <c r="F87" s="256">
        <f>E87+F86</f>
        <v>22542</v>
      </c>
      <c r="G87" s="257">
        <f>F87/55165</f>
        <v>0.4086286594761171</v>
      </c>
      <c r="H87" s="258">
        <f>100-(F87/55165*100)</f>
        <v>59.137134052388291</v>
      </c>
      <c r="I87" s="6"/>
      <c r="J87" s="299">
        <v>4</v>
      </c>
      <c r="K87" s="267"/>
      <c r="L87" s="268"/>
      <c r="M87" s="268"/>
      <c r="N87" s="300">
        <v>16</v>
      </c>
      <c r="O87" s="296">
        <v>50</v>
      </c>
      <c r="P87" s="78">
        <f>P86+O87</f>
        <v>17741</v>
      </c>
      <c r="Q87" s="88">
        <f>P87/42918</f>
        <v>0.4133696817186262</v>
      </c>
      <c r="R87" s="168">
        <f>100-(P87/42918*100)</f>
        <v>58.663031828137377</v>
      </c>
      <c r="S87" s="162">
        <v>48</v>
      </c>
      <c r="T87" s="111">
        <f>S87+T86</f>
        <v>17920</v>
      </c>
      <c r="U87" s="130">
        <f>O87-S87</f>
        <v>2</v>
      </c>
      <c r="V87" s="111">
        <f>U87+V86</f>
        <v>-179</v>
      </c>
      <c r="W87" s="174"/>
      <c r="X87" s="184"/>
      <c r="Y87" s="16"/>
      <c r="Z87" s="185"/>
      <c r="AA87" s="176"/>
      <c r="AB87" s="111"/>
      <c r="AC87" s="111"/>
      <c r="AD87" s="111"/>
      <c r="AE87" s="197"/>
      <c r="AF87" s="15"/>
      <c r="AG87" s="198"/>
      <c r="AH87" s="176"/>
      <c r="AI87" s="111"/>
      <c r="AJ87" s="111"/>
      <c r="AK87" s="111"/>
      <c r="AL87" s="270"/>
      <c r="AM87" s="84"/>
      <c r="AN87" s="6"/>
      <c r="AO87" s="6"/>
      <c r="AP87" s="6"/>
      <c r="AQ87" s="271"/>
      <c r="AR87" s="6"/>
      <c r="AS87" s="3"/>
    </row>
    <row r="88" spans="1:45" x14ac:dyDescent="0.25">
      <c r="A88" s="18" t="s">
        <v>182</v>
      </c>
      <c r="B88" s="68">
        <v>81</v>
      </c>
      <c r="C88" s="139" t="s">
        <v>668</v>
      </c>
      <c r="D88" s="274">
        <v>11.8</v>
      </c>
      <c r="E88" s="74">
        <f>I88+J88+K88+L88+M88+N88+O88+AL88+AN88+AO88+AP88+AQ88+AR88</f>
        <v>70</v>
      </c>
      <c r="F88" s="256">
        <f>E88+F87</f>
        <v>22612</v>
      </c>
      <c r="G88" s="257">
        <f>F88/55165</f>
        <v>0.4098975799873108</v>
      </c>
      <c r="H88" s="258">
        <f>100-(F88/55165*100)</f>
        <v>59.010242001268921</v>
      </c>
      <c r="I88" s="6"/>
      <c r="J88" s="299">
        <v>4</v>
      </c>
      <c r="K88" s="267"/>
      <c r="L88" s="268"/>
      <c r="M88" s="268"/>
      <c r="N88" s="300">
        <v>22</v>
      </c>
      <c r="O88" s="296">
        <v>44</v>
      </c>
      <c r="P88" s="78">
        <f>P87+O88</f>
        <v>17785</v>
      </c>
      <c r="Q88" s="88">
        <f>P88/42918</f>
        <v>0.41439489258586143</v>
      </c>
      <c r="R88" s="168">
        <f>100-(P88/42918*100)</f>
        <v>58.560510741413857</v>
      </c>
      <c r="S88" s="162">
        <v>50</v>
      </c>
      <c r="T88" s="111">
        <f>S88+T87</f>
        <v>17970</v>
      </c>
      <c r="U88" s="130">
        <f>O88-S88</f>
        <v>-6</v>
      </c>
      <c r="V88" s="111">
        <f>U88+V87</f>
        <v>-185</v>
      </c>
      <c r="W88" s="174"/>
      <c r="X88" s="184"/>
      <c r="Y88" s="16"/>
      <c r="Z88" s="185"/>
      <c r="AA88" s="176"/>
      <c r="AB88" s="111"/>
      <c r="AC88" s="111"/>
      <c r="AD88" s="111"/>
      <c r="AE88" s="197"/>
      <c r="AF88" s="15"/>
      <c r="AG88" s="198"/>
      <c r="AH88" s="176"/>
      <c r="AI88" s="111"/>
      <c r="AJ88" s="111"/>
      <c r="AK88" s="111"/>
      <c r="AL88" s="270"/>
      <c r="AM88" s="84"/>
      <c r="AN88" s="6"/>
      <c r="AO88" s="6"/>
      <c r="AP88" s="6"/>
      <c r="AQ88" s="271"/>
      <c r="AR88" s="6"/>
    </row>
    <row r="89" spans="1:45" x14ac:dyDescent="0.25">
      <c r="A89" s="18" t="s">
        <v>46</v>
      </c>
      <c r="B89" s="68">
        <v>82</v>
      </c>
      <c r="C89" s="139" t="s">
        <v>660</v>
      </c>
      <c r="D89" s="274">
        <v>15.8</v>
      </c>
      <c r="E89" s="74">
        <f>I89+J89+K89+L89+M89+N89+O89+AL89+AN89+AO89+AP89+AQ89+AR89</f>
        <v>445</v>
      </c>
      <c r="F89" s="256">
        <f>E89+F88</f>
        <v>23057</v>
      </c>
      <c r="G89" s="257">
        <f>F89/55165</f>
        <v>0.41796428895132781</v>
      </c>
      <c r="H89" s="258">
        <f>100-(F89/55165*100)</f>
        <v>58.203571104867216</v>
      </c>
      <c r="I89" s="6"/>
      <c r="J89" s="267"/>
      <c r="K89" s="267"/>
      <c r="L89" s="268"/>
      <c r="M89" s="268"/>
      <c r="N89" s="300">
        <v>84</v>
      </c>
      <c r="O89" s="296">
        <v>300</v>
      </c>
      <c r="P89" s="78">
        <f>P88+O89</f>
        <v>18085</v>
      </c>
      <c r="Q89" s="88">
        <f>P89/42918</f>
        <v>0.42138496668064679</v>
      </c>
      <c r="R89" s="168">
        <f>100-(P89/42918*100)</f>
        <v>57.861503331935324</v>
      </c>
      <c r="S89" s="162">
        <v>300</v>
      </c>
      <c r="T89" s="111">
        <f>S89+T88</f>
        <v>18270</v>
      </c>
      <c r="U89" s="130">
        <f>O89-S89</f>
        <v>0</v>
      </c>
      <c r="V89" s="111">
        <f>U89+V88</f>
        <v>-185</v>
      </c>
      <c r="W89" s="174"/>
      <c r="X89" s="184"/>
      <c r="Y89" s="16"/>
      <c r="Z89" s="185"/>
      <c r="AA89" s="176"/>
      <c r="AB89" s="111"/>
      <c r="AC89" s="111"/>
      <c r="AD89" s="111"/>
      <c r="AE89" s="197"/>
      <c r="AF89" s="15"/>
      <c r="AG89" s="198"/>
      <c r="AH89" s="176"/>
      <c r="AI89" s="111"/>
      <c r="AJ89" s="111"/>
      <c r="AK89" s="111"/>
      <c r="AL89" s="270"/>
      <c r="AM89" s="84"/>
      <c r="AN89" s="298">
        <v>35</v>
      </c>
      <c r="AO89" s="298"/>
      <c r="AP89" s="298">
        <v>26</v>
      </c>
      <c r="AQ89" s="271"/>
      <c r="AR89" s="6"/>
      <c r="AS89" s="3"/>
    </row>
    <row r="90" spans="1:45" s="3" customFormat="1" x14ac:dyDescent="0.25">
      <c r="A90" s="18" t="s">
        <v>120</v>
      </c>
      <c r="B90" s="68">
        <v>83</v>
      </c>
      <c r="C90" s="139" t="s">
        <v>611</v>
      </c>
      <c r="D90" s="274">
        <v>15.8</v>
      </c>
      <c r="E90" s="74">
        <f>I90+J90+K90+L90+M90+N90+O90+AL90+AN90+AO90+AP90+AQ90+AR90</f>
        <v>70</v>
      </c>
      <c r="F90" s="256">
        <f>E90+F89</f>
        <v>23127</v>
      </c>
      <c r="G90" s="257">
        <f>F90/55165</f>
        <v>0.41923320946252152</v>
      </c>
      <c r="H90" s="258">
        <f>100-(F90/55165*100)</f>
        <v>58.076679053747846</v>
      </c>
      <c r="I90" s="6"/>
      <c r="J90" s="299">
        <v>4</v>
      </c>
      <c r="K90" s="267"/>
      <c r="L90" s="268"/>
      <c r="M90" s="268"/>
      <c r="N90" s="300">
        <v>20</v>
      </c>
      <c r="O90" s="296">
        <v>46</v>
      </c>
      <c r="P90" s="78">
        <f>P89+O90</f>
        <v>18131</v>
      </c>
      <c r="Q90" s="88">
        <f>P90/42918</f>
        <v>0.42245677804184723</v>
      </c>
      <c r="R90" s="168">
        <f>100-(P90/42918*100)</f>
        <v>57.754322195815277</v>
      </c>
      <c r="S90" s="162">
        <v>47</v>
      </c>
      <c r="T90" s="111">
        <f>S90+T89</f>
        <v>18317</v>
      </c>
      <c r="U90" s="130">
        <f>O90-S90</f>
        <v>-1</v>
      </c>
      <c r="V90" s="111">
        <f>U90+V89</f>
        <v>-186</v>
      </c>
      <c r="W90" s="174"/>
      <c r="X90" s="184"/>
      <c r="Y90" s="16"/>
      <c r="Z90" s="185"/>
      <c r="AA90" s="176"/>
      <c r="AB90" s="111"/>
      <c r="AC90" s="111"/>
      <c r="AD90" s="111"/>
      <c r="AE90" s="197"/>
      <c r="AF90" s="15"/>
      <c r="AG90" s="198"/>
      <c r="AH90" s="176"/>
      <c r="AI90" s="111"/>
      <c r="AJ90" s="111"/>
      <c r="AK90" s="111"/>
      <c r="AL90" s="270"/>
      <c r="AM90" s="84"/>
      <c r="AN90" s="6"/>
      <c r="AO90" s="6"/>
      <c r="AP90" s="6"/>
      <c r="AQ90" s="271"/>
      <c r="AR90" s="6"/>
      <c r="AS90" s="4"/>
    </row>
    <row r="91" spans="1:45" x14ac:dyDescent="0.25">
      <c r="A91" s="18" t="s">
        <v>161</v>
      </c>
      <c r="B91" s="68">
        <v>84</v>
      </c>
      <c r="C91" s="139" t="s">
        <v>552</v>
      </c>
      <c r="D91" s="274">
        <v>15.6</v>
      </c>
      <c r="E91" s="74">
        <f>I91+J91+K91+L91+M91+N91+O91+AL91+AN91+AO91+AP91+AQ91+AR91</f>
        <v>140</v>
      </c>
      <c r="F91" s="256">
        <f>E91+F90</f>
        <v>23267</v>
      </c>
      <c r="G91" s="257">
        <f>F91/55165</f>
        <v>0.42177105048490893</v>
      </c>
      <c r="H91" s="258">
        <f>100-(F91/55165*100)</f>
        <v>57.822894951509106</v>
      </c>
      <c r="I91" s="6"/>
      <c r="J91" s="299">
        <v>6</v>
      </c>
      <c r="K91" s="267"/>
      <c r="L91" s="268"/>
      <c r="M91" s="268"/>
      <c r="N91" s="300">
        <v>24</v>
      </c>
      <c r="O91" s="296">
        <v>75</v>
      </c>
      <c r="P91" s="78">
        <f>P90+O91</f>
        <v>18206</v>
      </c>
      <c r="Q91" s="88">
        <f>P91/42918</f>
        <v>0.42420429656554359</v>
      </c>
      <c r="R91" s="168">
        <f>100-(P91/42918*100)</f>
        <v>57.579570343445639</v>
      </c>
      <c r="S91" s="162">
        <v>71</v>
      </c>
      <c r="T91" s="111">
        <f>S91+T90</f>
        <v>18388</v>
      </c>
      <c r="U91" s="130">
        <f>O91-S91</f>
        <v>4</v>
      </c>
      <c r="V91" s="111">
        <f>U91+V90</f>
        <v>-182</v>
      </c>
      <c r="W91" s="174"/>
      <c r="X91" s="184"/>
      <c r="Y91" s="16"/>
      <c r="Z91" s="185"/>
      <c r="AA91" s="176"/>
      <c r="AB91" s="111"/>
      <c r="AC91" s="111"/>
      <c r="AD91" s="111"/>
      <c r="AE91" s="197"/>
      <c r="AF91" s="15"/>
      <c r="AG91" s="198"/>
      <c r="AH91" s="176"/>
      <c r="AI91" s="111"/>
      <c r="AJ91" s="111"/>
      <c r="AK91" s="111"/>
      <c r="AL91" s="301">
        <v>35</v>
      </c>
      <c r="AM91" s="84"/>
      <c r="AN91" s="6"/>
      <c r="AO91" s="6"/>
      <c r="AP91" s="6"/>
      <c r="AQ91" s="271"/>
      <c r="AR91" s="6"/>
      <c r="AS91" s="3"/>
    </row>
    <row r="92" spans="1:45" x14ac:dyDescent="0.25">
      <c r="A92" s="18" t="s">
        <v>56</v>
      </c>
      <c r="B92" s="68">
        <v>85</v>
      </c>
      <c r="C92" s="139" t="s">
        <v>702</v>
      </c>
      <c r="D92" s="274">
        <v>15.6</v>
      </c>
      <c r="E92" s="74">
        <f>I92+J92+K92+L92+M92+N92+O92+AL92+AN92+AO92+AP92+AQ92+AR92</f>
        <v>445</v>
      </c>
      <c r="F92" s="256">
        <f>E92+F91</f>
        <v>23712</v>
      </c>
      <c r="G92" s="257">
        <f>F92/55165</f>
        <v>0.42983775944892594</v>
      </c>
      <c r="H92" s="258">
        <f>100-(F92/55165*100)</f>
        <v>57.016224055107408</v>
      </c>
      <c r="I92" s="6"/>
      <c r="J92" s="267"/>
      <c r="K92" s="267"/>
      <c r="L92" s="268"/>
      <c r="M92" s="268"/>
      <c r="N92" s="300">
        <v>57</v>
      </c>
      <c r="O92" s="296">
        <v>327</v>
      </c>
      <c r="P92" s="78">
        <f>P91+O92</f>
        <v>18533</v>
      </c>
      <c r="Q92" s="88">
        <f>P92/42918</f>
        <v>0.43182347732885967</v>
      </c>
      <c r="R92" s="168">
        <f>100-(P92/42918*100)</f>
        <v>56.817652267114035</v>
      </c>
      <c r="S92" s="162">
        <v>237</v>
      </c>
      <c r="T92" s="111">
        <f>S92+T91</f>
        <v>18625</v>
      </c>
      <c r="U92" s="130">
        <f>O92-S92</f>
        <v>90</v>
      </c>
      <c r="V92" s="111">
        <f>U92+V91</f>
        <v>-92</v>
      </c>
      <c r="W92" s="174"/>
      <c r="X92" s="184"/>
      <c r="Y92" s="16"/>
      <c r="Z92" s="185"/>
      <c r="AA92" s="176"/>
      <c r="AB92" s="111"/>
      <c r="AC92" s="111"/>
      <c r="AD92" s="111"/>
      <c r="AE92" s="197"/>
      <c r="AF92" s="15"/>
      <c r="AG92" s="198"/>
      <c r="AH92" s="176"/>
      <c r="AI92" s="111"/>
      <c r="AJ92" s="111"/>
      <c r="AK92" s="111"/>
      <c r="AL92" s="270"/>
      <c r="AM92" s="84"/>
      <c r="AN92" s="298">
        <v>35</v>
      </c>
      <c r="AO92" s="298"/>
      <c r="AP92" s="298">
        <v>26</v>
      </c>
      <c r="AQ92" s="271"/>
      <c r="AR92" s="6"/>
      <c r="AS92" s="3"/>
    </row>
    <row r="93" spans="1:45" x14ac:dyDescent="0.25">
      <c r="A93" s="18"/>
      <c r="B93" s="68">
        <v>86</v>
      </c>
      <c r="C93" s="295" t="s">
        <v>1083</v>
      </c>
      <c r="D93" s="76" t="s">
        <v>911</v>
      </c>
      <c r="E93" s="74">
        <f>I93+J93+K93+L93+M93+N93+O93+AL93+AN93+AO93+AP93+AQ93+AR93</f>
        <v>75</v>
      </c>
      <c r="F93" s="256">
        <f>E93+F92</f>
        <v>23787</v>
      </c>
      <c r="G93" s="257">
        <f>F93/55165</f>
        <v>0.43119731713949061</v>
      </c>
      <c r="H93" s="258">
        <f>100-(F93/55165*100)</f>
        <v>56.880268286050942</v>
      </c>
      <c r="I93" s="6"/>
      <c r="J93" s="267"/>
      <c r="K93" s="267"/>
      <c r="L93" s="300">
        <v>25</v>
      </c>
      <c r="M93" s="268"/>
      <c r="N93" s="268"/>
      <c r="O93" s="269"/>
      <c r="P93" s="78">
        <f>P92+O93</f>
        <v>18533</v>
      </c>
      <c r="Q93" s="88">
        <f>P93/42918</f>
        <v>0.43182347732885967</v>
      </c>
      <c r="R93" s="168">
        <f>100-(P93/42918*100)</f>
        <v>56.817652267114035</v>
      </c>
      <c r="S93" s="162"/>
      <c r="T93" s="111">
        <f>S93+T92</f>
        <v>18625</v>
      </c>
      <c r="U93" s="130">
        <f>O93-S93</f>
        <v>0</v>
      </c>
      <c r="V93" s="111">
        <f>U93+V92</f>
        <v>-92</v>
      </c>
      <c r="W93" s="174">
        <v>9</v>
      </c>
      <c r="X93" s="184"/>
      <c r="Y93" s="16"/>
      <c r="Z93" s="185"/>
      <c r="AA93" s="176"/>
      <c r="AB93" s="111"/>
      <c r="AC93" s="111"/>
      <c r="AD93" s="111"/>
      <c r="AE93" s="197"/>
      <c r="AF93" s="15"/>
      <c r="AG93" s="198"/>
      <c r="AH93" s="176"/>
      <c r="AI93" s="111"/>
      <c r="AJ93" s="111"/>
      <c r="AK93" s="111"/>
      <c r="AL93" s="270"/>
      <c r="AM93" s="84"/>
      <c r="AN93" s="6"/>
      <c r="AO93" s="6"/>
      <c r="AP93" s="6"/>
      <c r="AQ93" s="303"/>
      <c r="AR93" s="298">
        <v>50</v>
      </c>
      <c r="AS93" s="3"/>
    </row>
    <row r="94" spans="1:45" x14ac:dyDescent="0.25">
      <c r="A94" s="18" t="s">
        <v>60</v>
      </c>
      <c r="B94" s="68">
        <v>87</v>
      </c>
      <c r="C94" s="139" t="s">
        <v>678</v>
      </c>
      <c r="D94" s="274">
        <v>14.8</v>
      </c>
      <c r="E94" s="74">
        <f>I94+J94+K94+L94+M94+N94+O94+AL94+AN94+AO94+AP94+AQ94+AR94</f>
        <v>269</v>
      </c>
      <c r="F94" s="256">
        <f>E94+F93</f>
        <v>24056</v>
      </c>
      <c r="G94" s="257">
        <f>F94/55165</f>
        <v>0.43607359738964924</v>
      </c>
      <c r="H94" s="258">
        <f>100-(F94/55165*100)</f>
        <v>56.392640261035076</v>
      </c>
      <c r="I94" s="6"/>
      <c r="J94" s="267"/>
      <c r="K94" s="267"/>
      <c r="L94" s="268"/>
      <c r="M94" s="268"/>
      <c r="N94" s="300">
        <v>62</v>
      </c>
      <c r="O94" s="296">
        <v>147</v>
      </c>
      <c r="P94" s="78">
        <f>P93+O94</f>
        <v>18680</v>
      </c>
      <c r="Q94" s="88">
        <f>P94/42918</f>
        <v>0.43524861363530454</v>
      </c>
      <c r="R94" s="168">
        <f>100-(P94/42918*100)</f>
        <v>56.475138636469545</v>
      </c>
      <c r="S94" s="162">
        <v>147</v>
      </c>
      <c r="T94" s="111">
        <f>S94+T93</f>
        <v>18772</v>
      </c>
      <c r="U94" s="130">
        <f>O94-S94</f>
        <v>0</v>
      </c>
      <c r="V94" s="111">
        <f>U94+V93</f>
        <v>-92</v>
      </c>
      <c r="W94" s="174"/>
      <c r="X94" s="184"/>
      <c r="Y94" s="16"/>
      <c r="Z94" s="185"/>
      <c r="AA94" s="176"/>
      <c r="AB94" s="111"/>
      <c r="AC94" s="111"/>
      <c r="AD94" s="111"/>
      <c r="AE94" s="197"/>
      <c r="AF94" s="15"/>
      <c r="AG94" s="198"/>
      <c r="AH94" s="176"/>
      <c r="AI94" s="111"/>
      <c r="AJ94" s="111"/>
      <c r="AK94" s="111"/>
      <c r="AL94" s="270"/>
      <c r="AM94" s="84"/>
      <c r="AN94" s="298">
        <v>60</v>
      </c>
      <c r="AO94" s="298"/>
      <c r="AP94" s="6"/>
      <c r="AQ94" s="271"/>
      <c r="AR94" s="6"/>
      <c r="AS94" s="3"/>
    </row>
    <row r="95" spans="1:45" x14ac:dyDescent="0.25">
      <c r="A95" s="18" t="s">
        <v>131</v>
      </c>
      <c r="B95" s="68">
        <v>88</v>
      </c>
      <c r="C95" s="139" t="s">
        <v>598</v>
      </c>
      <c r="D95" s="274">
        <v>14.6</v>
      </c>
      <c r="E95" s="74">
        <f>I95+J95+K95+L95+M95+N95+O95+AL95+AN95+AO95+AP95+AQ95+AR95</f>
        <v>70</v>
      </c>
      <c r="F95" s="256">
        <f>E95+F94</f>
        <v>24126</v>
      </c>
      <c r="G95" s="257">
        <f>F95/55165</f>
        <v>0.43734251790084294</v>
      </c>
      <c r="H95" s="258">
        <f>100-(F95/55165*100)</f>
        <v>56.265748209915706</v>
      </c>
      <c r="I95" s="6"/>
      <c r="J95" s="299">
        <v>4</v>
      </c>
      <c r="K95" s="267"/>
      <c r="L95" s="268"/>
      <c r="M95" s="268"/>
      <c r="N95" s="300">
        <v>14</v>
      </c>
      <c r="O95" s="296">
        <v>52</v>
      </c>
      <c r="P95" s="78">
        <f>P94+O95</f>
        <v>18732</v>
      </c>
      <c r="Q95" s="88">
        <f>P95/42918</f>
        <v>0.43646022647840066</v>
      </c>
      <c r="R95" s="168">
        <f>100-(P95/42918*100)</f>
        <v>56.353977352159937</v>
      </c>
      <c r="S95" s="162">
        <v>50</v>
      </c>
      <c r="T95" s="111">
        <f>S95+T94</f>
        <v>18822</v>
      </c>
      <c r="U95" s="130">
        <f>O95-S95</f>
        <v>2</v>
      </c>
      <c r="V95" s="111">
        <f>U95+V94</f>
        <v>-90</v>
      </c>
      <c r="W95" s="174"/>
      <c r="X95" s="184"/>
      <c r="Y95" s="16"/>
      <c r="Z95" s="185"/>
      <c r="AA95" s="176"/>
      <c r="AB95" s="111"/>
      <c r="AC95" s="111"/>
      <c r="AD95" s="111"/>
      <c r="AE95" s="197"/>
      <c r="AF95" s="15"/>
      <c r="AG95" s="198"/>
      <c r="AH95" s="176"/>
      <c r="AI95" s="111"/>
      <c r="AJ95" s="111"/>
      <c r="AK95" s="111"/>
      <c r="AL95" s="270"/>
      <c r="AM95" s="84"/>
      <c r="AN95" s="6"/>
      <c r="AO95" s="6"/>
      <c r="AP95" s="6"/>
      <c r="AQ95" s="271"/>
      <c r="AR95" s="6"/>
    </row>
    <row r="96" spans="1:45" x14ac:dyDescent="0.25">
      <c r="A96" s="18" t="s">
        <v>152</v>
      </c>
      <c r="B96" s="68">
        <v>89</v>
      </c>
      <c r="C96" s="139" t="s">
        <v>574</v>
      </c>
      <c r="D96" s="274">
        <v>14.6</v>
      </c>
      <c r="E96" s="74">
        <f>I96+J96+K96+L96+M96+N96+O96+AL96+AN96+AO96+AP96+AQ96+AR96</f>
        <v>105</v>
      </c>
      <c r="F96" s="256">
        <f>E96+F95</f>
        <v>24231</v>
      </c>
      <c r="G96" s="257">
        <f>F96/55165</f>
        <v>0.43924589866763347</v>
      </c>
      <c r="H96" s="258">
        <f>100-(F96/55165*100)</f>
        <v>56.075410133236652</v>
      </c>
      <c r="I96" s="6"/>
      <c r="J96" s="299">
        <v>6</v>
      </c>
      <c r="K96" s="267"/>
      <c r="L96" s="268"/>
      <c r="M96" s="268"/>
      <c r="N96" s="300">
        <v>24</v>
      </c>
      <c r="O96" s="296">
        <v>75</v>
      </c>
      <c r="P96" s="78">
        <f>P95+O96</f>
        <v>18807</v>
      </c>
      <c r="Q96" s="88">
        <f>P96/42918</f>
        <v>0.43820774500209703</v>
      </c>
      <c r="R96" s="168">
        <f>100-(P96/42918*100)</f>
        <v>56.179225499790299</v>
      </c>
      <c r="S96" s="162">
        <v>75</v>
      </c>
      <c r="T96" s="111">
        <f>S96+T95</f>
        <v>18897</v>
      </c>
      <c r="U96" s="130">
        <f>O96-S96</f>
        <v>0</v>
      </c>
      <c r="V96" s="111">
        <f>U96+V95</f>
        <v>-90</v>
      </c>
      <c r="W96" s="174"/>
      <c r="X96" s="184"/>
      <c r="Y96" s="16"/>
      <c r="Z96" s="185"/>
      <c r="AA96" s="176"/>
      <c r="AB96" s="111"/>
      <c r="AC96" s="111"/>
      <c r="AD96" s="111"/>
      <c r="AE96" s="197"/>
      <c r="AF96" s="15"/>
      <c r="AG96" s="198"/>
      <c r="AH96" s="176"/>
      <c r="AI96" s="111"/>
      <c r="AJ96" s="111"/>
      <c r="AK96" s="111"/>
      <c r="AL96" s="270"/>
      <c r="AM96" s="84"/>
      <c r="AN96" s="6"/>
      <c r="AO96" s="6"/>
      <c r="AP96" s="6"/>
      <c r="AQ96" s="271"/>
      <c r="AR96" s="6"/>
    </row>
    <row r="97" spans="1:45" x14ac:dyDescent="0.25">
      <c r="A97" s="18" t="s">
        <v>157</v>
      </c>
      <c r="B97" s="68">
        <v>90</v>
      </c>
      <c r="C97" s="139" t="s">
        <v>577</v>
      </c>
      <c r="D97" s="274">
        <v>14.6</v>
      </c>
      <c r="E97" s="74">
        <f>I97+J97+K97+L97+M97+N97+O97+AL97+AN97+AO97+AP97+AQ97+AR97</f>
        <v>70</v>
      </c>
      <c r="F97" s="256">
        <f>E97+F96</f>
        <v>24301</v>
      </c>
      <c r="G97" s="257">
        <f>F97/55165</f>
        <v>0.44051481917882718</v>
      </c>
      <c r="H97" s="258">
        <f>100-(F97/55165*100)</f>
        <v>55.948518082117282</v>
      </c>
      <c r="I97" s="6"/>
      <c r="J97" s="299">
        <v>4</v>
      </c>
      <c r="K97" s="267"/>
      <c r="L97" s="268"/>
      <c r="M97" s="268"/>
      <c r="N97" s="300">
        <v>16</v>
      </c>
      <c r="O97" s="296">
        <v>50</v>
      </c>
      <c r="P97" s="78">
        <f>P96+O97</f>
        <v>18857</v>
      </c>
      <c r="Q97" s="88">
        <f>P97/42918</f>
        <v>0.43937275735122794</v>
      </c>
      <c r="R97" s="168">
        <f>100-(P97/42918*100)</f>
        <v>56.062724264877204</v>
      </c>
      <c r="S97" s="162">
        <v>50</v>
      </c>
      <c r="T97" s="111">
        <f>S97+T96</f>
        <v>18947</v>
      </c>
      <c r="U97" s="130">
        <f>O97-S97</f>
        <v>0</v>
      </c>
      <c r="V97" s="111">
        <f>U97+V96</f>
        <v>-90</v>
      </c>
      <c r="W97" s="174"/>
      <c r="X97" s="184"/>
      <c r="Y97" s="16"/>
      <c r="Z97" s="185"/>
      <c r="AA97" s="176"/>
      <c r="AB97" s="111"/>
      <c r="AC97" s="111"/>
      <c r="AD97" s="111"/>
      <c r="AE97" s="197"/>
      <c r="AF97" s="15"/>
      <c r="AG97" s="198"/>
      <c r="AH97" s="176"/>
      <c r="AI97" s="111"/>
      <c r="AJ97" s="111"/>
      <c r="AK97" s="111"/>
      <c r="AL97" s="270"/>
      <c r="AM97" s="84"/>
      <c r="AN97" s="6"/>
      <c r="AO97" s="6"/>
      <c r="AP97" s="6"/>
      <c r="AQ97" s="271"/>
      <c r="AR97" s="6"/>
    </row>
    <row r="98" spans="1:45" x14ac:dyDescent="0.25">
      <c r="A98" s="18" t="s">
        <v>121</v>
      </c>
      <c r="B98" s="68">
        <v>91</v>
      </c>
      <c r="C98" s="139" t="s">
        <v>610</v>
      </c>
      <c r="D98" s="274">
        <v>14.6</v>
      </c>
      <c r="E98" s="74">
        <f>I98+J98+K98+L98+M98+N98+O98+AL98+AN98+AO98+AP98+AQ98+AR98</f>
        <v>105</v>
      </c>
      <c r="F98" s="256">
        <f>E98+F97</f>
        <v>24406</v>
      </c>
      <c r="G98" s="257">
        <f>F98/55165</f>
        <v>0.44241819994561771</v>
      </c>
      <c r="H98" s="258">
        <f>100-(F98/55165*100)</f>
        <v>55.758180005438227</v>
      </c>
      <c r="I98" s="6"/>
      <c r="J98" s="299">
        <v>6</v>
      </c>
      <c r="K98" s="267"/>
      <c r="L98" s="268"/>
      <c r="M98" s="268"/>
      <c r="N98" s="300">
        <v>30</v>
      </c>
      <c r="O98" s="296">
        <v>69</v>
      </c>
      <c r="P98" s="78">
        <f>P97+O98</f>
        <v>18926</v>
      </c>
      <c r="Q98" s="88">
        <f>P98/42918</f>
        <v>0.44098047439302857</v>
      </c>
      <c r="R98" s="168">
        <f>100-(P98/42918*100)</f>
        <v>55.90195256069714</v>
      </c>
      <c r="S98" s="162">
        <v>70</v>
      </c>
      <c r="T98" s="111">
        <f>S98+T97</f>
        <v>19017</v>
      </c>
      <c r="U98" s="130">
        <f>O98-S98</f>
        <v>-1</v>
      </c>
      <c r="V98" s="111">
        <f>U98+V97</f>
        <v>-91</v>
      </c>
      <c r="W98" s="174"/>
      <c r="X98" s="184"/>
      <c r="Y98" s="16"/>
      <c r="Z98" s="185"/>
      <c r="AA98" s="176"/>
      <c r="AB98" s="111"/>
      <c r="AC98" s="111"/>
      <c r="AD98" s="111"/>
      <c r="AE98" s="197"/>
      <c r="AF98" s="15"/>
      <c r="AG98" s="198"/>
      <c r="AH98" s="176"/>
      <c r="AI98" s="111"/>
      <c r="AJ98" s="111"/>
      <c r="AK98" s="111"/>
      <c r="AL98" s="270"/>
      <c r="AM98" s="84"/>
      <c r="AN98" s="6"/>
      <c r="AO98" s="6"/>
      <c r="AP98" s="6"/>
      <c r="AQ98" s="271"/>
      <c r="AR98" s="6"/>
      <c r="AS98" s="3"/>
    </row>
    <row r="99" spans="1:45" x14ac:dyDescent="0.25">
      <c r="A99" s="18" t="s">
        <v>198</v>
      </c>
      <c r="B99" s="68">
        <v>92</v>
      </c>
      <c r="C99" s="139" t="s">
        <v>704</v>
      </c>
      <c r="D99" s="274">
        <v>14.6</v>
      </c>
      <c r="E99" s="74">
        <f>I99+J99+K99+L99+M99+N99+O99+AL99+AN99+AO99+AP99+AQ99+AR99</f>
        <v>70</v>
      </c>
      <c r="F99" s="256">
        <f>E99+F98</f>
        <v>24476</v>
      </c>
      <c r="G99" s="257">
        <f>F99/55165</f>
        <v>0.44368712045681136</v>
      </c>
      <c r="H99" s="258">
        <f>100-(F99/55165*100)</f>
        <v>55.631287954318864</v>
      </c>
      <c r="I99" s="6"/>
      <c r="J99" s="299">
        <v>4</v>
      </c>
      <c r="K99" s="267"/>
      <c r="L99" s="268"/>
      <c r="M99" s="268"/>
      <c r="N99" s="300">
        <v>20</v>
      </c>
      <c r="O99" s="296">
        <v>41</v>
      </c>
      <c r="P99" s="78">
        <f>P98+O99</f>
        <v>18967</v>
      </c>
      <c r="Q99" s="88">
        <f>P99/42918</f>
        <v>0.44193578451931592</v>
      </c>
      <c r="R99" s="168">
        <f>100-(P99/42918*100)</f>
        <v>55.806421548068407</v>
      </c>
      <c r="S99" s="162">
        <v>50</v>
      </c>
      <c r="T99" s="111">
        <f>S99+T98</f>
        <v>19067</v>
      </c>
      <c r="U99" s="130">
        <f>O99-S99</f>
        <v>-9</v>
      </c>
      <c r="V99" s="111">
        <f>U99+V98</f>
        <v>-100</v>
      </c>
      <c r="W99" s="174"/>
      <c r="X99" s="184"/>
      <c r="Y99" s="16"/>
      <c r="Z99" s="185"/>
      <c r="AA99" s="176"/>
      <c r="AB99" s="111"/>
      <c r="AC99" s="111"/>
      <c r="AD99" s="111"/>
      <c r="AE99" s="197"/>
      <c r="AF99" s="15"/>
      <c r="AG99" s="198"/>
      <c r="AH99" s="176"/>
      <c r="AI99" s="111"/>
      <c r="AJ99" s="111"/>
      <c r="AK99" s="111"/>
      <c r="AL99" s="301">
        <v>5</v>
      </c>
      <c r="AM99" s="84"/>
      <c r="AN99" s="6"/>
      <c r="AO99" s="6"/>
      <c r="AP99" s="6"/>
      <c r="AQ99" s="271"/>
      <c r="AR99" s="6"/>
    </row>
    <row r="100" spans="1:45" x14ac:dyDescent="0.25">
      <c r="A100" s="18" t="s">
        <v>202</v>
      </c>
      <c r="B100" s="68">
        <v>93</v>
      </c>
      <c r="C100" s="139" t="s">
        <v>735</v>
      </c>
      <c r="D100" s="274">
        <v>11.4</v>
      </c>
      <c r="E100" s="74">
        <f>I100+J100+K100+L100+M100+N100+O100+AL100+AN100+AO100+AP100+AQ100+AR100</f>
        <v>102</v>
      </c>
      <c r="F100" s="256">
        <f>E100+F99</f>
        <v>24578</v>
      </c>
      <c r="G100" s="257">
        <f>F100/55165</f>
        <v>0.44553611891597933</v>
      </c>
      <c r="H100" s="258">
        <f>100-(F100/55165*100)</f>
        <v>55.446388108402068</v>
      </c>
      <c r="I100" s="6"/>
      <c r="J100" s="299">
        <v>6</v>
      </c>
      <c r="K100" s="267"/>
      <c r="L100" s="268"/>
      <c r="M100" s="268"/>
      <c r="N100" s="300">
        <v>30</v>
      </c>
      <c r="O100" s="296">
        <v>66</v>
      </c>
      <c r="P100" s="78">
        <f>P99+O100</f>
        <v>19033</v>
      </c>
      <c r="Q100" s="88">
        <f>P100/42918</f>
        <v>0.44347360082016868</v>
      </c>
      <c r="R100" s="168">
        <f>100-(P100/42918*100)</f>
        <v>55.65263991798313</v>
      </c>
      <c r="S100" s="162">
        <v>65</v>
      </c>
      <c r="T100" s="111">
        <f>S100+T99</f>
        <v>19132</v>
      </c>
      <c r="U100" s="130">
        <f>O100-S100</f>
        <v>1</v>
      </c>
      <c r="V100" s="111">
        <f>U100+V99</f>
        <v>-99</v>
      </c>
      <c r="W100" s="174"/>
      <c r="X100" s="184"/>
      <c r="Y100" s="16"/>
      <c r="Z100" s="185"/>
      <c r="AA100" s="176"/>
      <c r="AB100" s="111"/>
      <c r="AC100" s="111"/>
      <c r="AD100" s="111"/>
      <c r="AE100" s="197"/>
      <c r="AF100" s="15"/>
      <c r="AG100" s="198"/>
      <c r="AH100" s="176"/>
      <c r="AI100" s="111"/>
      <c r="AJ100" s="111"/>
      <c r="AK100" s="111"/>
      <c r="AL100" s="270"/>
      <c r="AM100" s="84"/>
      <c r="AN100" s="6"/>
      <c r="AO100" s="6"/>
      <c r="AP100" s="6"/>
      <c r="AQ100" s="271"/>
      <c r="AR100" s="6"/>
    </row>
    <row r="101" spans="1:45" x14ac:dyDescent="0.25">
      <c r="A101" s="18" t="s">
        <v>52</v>
      </c>
      <c r="B101" s="68">
        <v>94</v>
      </c>
      <c r="C101" s="139" t="s">
        <v>677</v>
      </c>
      <c r="D101" s="274">
        <v>14.4</v>
      </c>
      <c r="E101" s="74">
        <f>I101+J101+K101+L101+M101+N101+O101+AL101+AN101+AO101+AP101+AQ101+AR101</f>
        <v>349</v>
      </c>
      <c r="F101" s="256">
        <f>E101+F100</f>
        <v>24927</v>
      </c>
      <c r="G101" s="257">
        <f>F101/55165</f>
        <v>0.45186259403607359</v>
      </c>
      <c r="H101" s="258">
        <f>100-(F101/55165*100)</f>
        <v>54.813740596392641</v>
      </c>
      <c r="I101" s="6"/>
      <c r="J101" s="267"/>
      <c r="K101" s="267"/>
      <c r="L101" s="268"/>
      <c r="M101" s="268"/>
      <c r="N101" s="300">
        <v>94</v>
      </c>
      <c r="O101" s="296">
        <v>220</v>
      </c>
      <c r="P101" s="78">
        <f>P100+O101</f>
        <v>19253</v>
      </c>
      <c r="Q101" s="88">
        <f>P101/42918</f>
        <v>0.44859965515634465</v>
      </c>
      <c r="R101" s="168">
        <f>100-(P101/42918*100)</f>
        <v>55.140034484365536</v>
      </c>
      <c r="S101" s="162">
        <v>220</v>
      </c>
      <c r="T101" s="111">
        <f>S101+T100</f>
        <v>19352</v>
      </c>
      <c r="U101" s="130">
        <f>O101-S101</f>
        <v>0</v>
      </c>
      <c r="V101" s="111">
        <f>U101+V100</f>
        <v>-99</v>
      </c>
      <c r="W101" s="174"/>
      <c r="X101" s="184"/>
      <c r="Y101" s="16"/>
      <c r="Z101" s="185"/>
      <c r="AA101" s="176"/>
      <c r="AB101" s="111"/>
      <c r="AC101" s="111"/>
      <c r="AD101" s="111"/>
      <c r="AE101" s="197"/>
      <c r="AF101" s="15"/>
      <c r="AG101" s="198"/>
      <c r="AH101" s="176"/>
      <c r="AI101" s="111"/>
      <c r="AJ101" s="111"/>
      <c r="AK101" s="111"/>
      <c r="AL101" s="270"/>
      <c r="AM101" s="84"/>
      <c r="AN101" s="298">
        <v>35</v>
      </c>
      <c r="AO101" s="298"/>
      <c r="AP101" s="6"/>
      <c r="AQ101" s="271"/>
      <c r="AR101" s="6"/>
      <c r="AS101" s="3"/>
    </row>
    <row r="102" spans="1:45" x14ac:dyDescent="0.25">
      <c r="A102" s="18" t="s">
        <v>50</v>
      </c>
      <c r="B102" s="68">
        <v>95</v>
      </c>
      <c r="C102" s="139" t="s">
        <v>679</v>
      </c>
      <c r="D102" s="274">
        <v>13.8</v>
      </c>
      <c r="E102" s="74">
        <f>I102+J102+K102+L102+M102+N102+O102+AL102+AN102+AO102+AP102+AQ102+AR102</f>
        <v>314</v>
      </c>
      <c r="F102" s="256">
        <f>E102+F101</f>
        <v>25241</v>
      </c>
      <c r="G102" s="257">
        <f>F102/55165</f>
        <v>0.45755460890057104</v>
      </c>
      <c r="H102" s="258">
        <f>100-(F102/55165*100)</f>
        <v>54.244539109942899</v>
      </c>
      <c r="I102" s="6"/>
      <c r="J102" s="267"/>
      <c r="K102" s="267"/>
      <c r="L102" s="268"/>
      <c r="M102" s="268"/>
      <c r="N102" s="300">
        <v>69</v>
      </c>
      <c r="O102" s="296">
        <v>210</v>
      </c>
      <c r="P102" s="78">
        <f>P101+O102</f>
        <v>19463</v>
      </c>
      <c r="Q102" s="88">
        <f>P102/42918</f>
        <v>0.45349270702269445</v>
      </c>
      <c r="R102" s="168">
        <f>100-(P102/42918*100)</f>
        <v>54.650729297730557</v>
      </c>
      <c r="S102" s="162">
        <v>210</v>
      </c>
      <c r="T102" s="111">
        <f>S102+T101</f>
        <v>19562</v>
      </c>
      <c r="U102" s="130">
        <f>O102-S102</f>
        <v>0</v>
      </c>
      <c r="V102" s="111">
        <f>U102+V101</f>
        <v>-99</v>
      </c>
      <c r="W102" s="174"/>
      <c r="X102" s="184"/>
      <c r="Y102" s="16"/>
      <c r="Z102" s="185"/>
      <c r="AA102" s="176"/>
      <c r="AB102" s="111"/>
      <c r="AC102" s="111"/>
      <c r="AD102" s="111"/>
      <c r="AE102" s="197"/>
      <c r="AF102" s="15"/>
      <c r="AG102" s="198"/>
      <c r="AH102" s="176"/>
      <c r="AI102" s="111"/>
      <c r="AJ102" s="111"/>
      <c r="AK102" s="111"/>
      <c r="AL102" s="270"/>
      <c r="AM102" s="84"/>
      <c r="AN102" s="298">
        <v>35</v>
      </c>
      <c r="AO102" s="298"/>
      <c r="AP102" s="298"/>
      <c r="AQ102" s="271"/>
      <c r="AR102" s="6"/>
    </row>
    <row r="103" spans="1:45" x14ac:dyDescent="0.25">
      <c r="A103" s="18" t="s">
        <v>48</v>
      </c>
      <c r="B103" s="68">
        <v>96</v>
      </c>
      <c r="C103" s="139" t="s">
        <v>728</v>
      </c>
      <c r="D103" s="274">
        <v>13.8</v>
      </c>
      <c r="E103" s="74">
        <f>I103+J103+K103+L103+M103+N103+O103+AL103+AN103+AO103+AP103+AQ103+AR103</f>
        <v>481</v>
      </c>
      <c r="F103" s="256">
        <f>E103+F102</f>
        <v>25722</v>
      </c>
      <c r="G103" s="257">
        <f>F103/55165</f>
        <v>0.46627390555605908</v>
      </c>
      <c r="H103" s="258">
        <f>100-(F103/55165*100)</f>
        <v>53.372609444394094</v>
      </c>
      <c r="I103" s="6"/>
      <c r="J103" s="267"/>
      <c r="K103" s="267"/>
      <c r="L103" s="268"/>
      <c r="M103" s="268"/>
      <c r="N103" s="300">
        <v>83</v>
      </c>
      <c r="O103" s="296">
        <v>333</v>
      </c>
      <c r="P103" s="78">
        <f>P102+O103</f>
        <v>19796</v>
      </c>
      <c r="Q103" s="88">
        <f>P103/42918</f>
        <v>0.46125168926790622</v>
      </c>
      <c r="R103" s="168">
        <f>100-(P103/42918*100)</f>
        <v>53.874831073209378</v>
      </c>
      <c r="S103" s="162">
        <v>333</v>
      </c>
      <c r="T103" s="111">
        <f>S103+T102</f>
        <v>19895</v>
      </c>
      <c r="U103" s="130">
        <f>O103-S103</f>
        <v>0</v>
      </c>
      <c r="V103" s="111">
        <f>U103+V102</f>
        <v>-99</v>
      </c>
      <c r="W103" s="174"/>
      <c r="X103" s="184"/>
      <c r="Y103" s="16"/>
      <c r="Z103" s="185"/>
      <c r="AA103" s="176"/>
      <c r="AB103" s="111"/>
      <c r="AC103" s="111"/>
      <c r="AD103" s="111"/>
      <c r="AE103" s="197"/>
      <c r="AF103" s="15"/>
      <c r="AG103" s="198"/>
      <c r="AH103" s="176"/>
      <c r="AI103" s="111"/>
      <c r="AJ103" s="111"/>
      <c r="AK103" s="111"/>
      <c r="AL103" s="270"/>
      <c r="AM103" s="84"/>
      <c r="AN103" s="298">
        <v>35</v>
      </c>
      <c r="AO103" s="298"/>
      <c r="AP103" s="298">
        <v>30</v>
      </c>
      <c r="AQ103" s="271"/>
      <c r="AR103" s="6"/>
      <c r="AS103" s="3"/>
    </row>
    <row r="104" spans="1:45" x14ac:dyDescent="0.25">
      <c r="A104" s="18" t="s">
        <v>125</v>
      </c>
      <c r="B104" s="68">
        <v>97</v>
      </c>
      <c r="C104" s="139" t="s">
        <v>597</v>
      </c>
      <c r="D104" s="274">
        <v>13.8</v>
      </c>
      <c r="E104" s="74">
        <f>I104+J104+K104+L104+M104+N104+O104+AL104+AN104+AO104+AP104+AQ104+AR104</f>
        <v>70</v>
      </c>
      <c r="F104" s="256">
        <f>E104+F103</f>
        <v>25792</v>
      </c>
      <c r="G104" s="257">
        <f>F104/55165</f>
        <v>0.46754282606725278</v>
      </c>
      <c r="H104" s="258">
        <f>100-(F104/55165*100)</f>
        <v>53.245717393274724</v>
      </c>
      <c r="I104" s="6"/>
      <c r="J104" s="299">
        <v>4</v>
      </c>
      <c r="K104" s="267"/>
      <c r="L104" s="268"/>
      <c r="M104" s="268"/>
      <c r="N104" s="300">
        <v>14</v>
      </c>
      <c r="O104" s="296">
        <v>52</v>
      </c>
      <c r="P104" s="78">
        <f>P103+O104</f>
        <v>19848</v>
      </c>
      <c r="Q104" s="88">
        <f>P104/42918</f>
        <v>0.46246330211100239</v>
      </c>
      <c r="R104" s="168">
        <f>100-(P104/42918*100)</f>
        <v>53.753669788899764</v>
      </c>
      <c r="S104" s="162">
        <v>50</v>
      </c>
      <c r="T104" s="111">
        <f>S104+T103</f>
        <v>19945</v>
      </c>
      <c r="U104" s="130">
        <f>O104-S104</f>
        <v>2</v>
      </c>
      <c r="V104" s="111">
        <f>U104+V103</f>
        <v>-97</v>
      </c>
      <c r="W104" s="174"/>
      <c r="X104" s="184"/>
      <c r="Y104" s="16"/>
      <c r="Z104" s="185"/>
      <c r="AA104" s="176"/>
      <c r="AB104" s="111"/>
      <c r="AC104" s="111"/>
      <c r="AD104" s="111"/>
      <c r="AE104" s="197"/>
      <c r="AF104" s="15"/>
      <c r="AG104" s="198"/>
      <c r="AH104" s="176"/>
      <c r="AI104" s="111"/>
      <c r="AJ104" s="111"/>
      <c r="AK104" s="111"/>
      <c r="AL104" s="270"/>
      <c r="AM104" s="84"/>
      <c r="AN104" s="6"/>
      <c r="AO104" s="6"/>
      <c r="AP104" s="6"/>
      <c r="AQ104" s="271"/>
      <c r="AR104" s="6"/>
    </row>
    <row r="105" spans="1:45" s="3" customFormat="1" x14ac:dyDescent="0.25">
      <c r="A105" s="18" t="s">
        <v>190</v>
      </c>
      <c r="B105" s="68">
        <v>98</v>
      </c>
      <c r="C105" s="139" t="s">
        <v>669</v>
      </c>
      <c r="D105" s="274"/>
      <c r="E105" s="74">
        <f>I105+J105+K105+L105+M105+N105+O105+AL105+AN105+AO105+AP105+AQ105+AR105</f>
        <v>69</v>
      </c>
      <c r="F105" s="256">
        <f>E105+F104</f>
        <v>25861</v>
      </c>
      <c r="G105" s="257">
        <f>F105/55165</f>
        <v>0.46879361914257228</v>
      </c>
      <c r="H105" s="258">
        <f>100-(F105/55165*100)</f>
        <v>53.120638085742769</v>
      </c>
      <c r="I105" s="6"/>
      <c r="J105" s="299">
        <v>4</v>
      </c>
      <c r="K105" s="267"/>
      <c r="L105" s="268"/>
      <c r="M105" s="268"/>
      <c r="N105" s="300">
        <v>21</v>
      </c>
      <c r="O105" s="296">
        <v>44</v>
      </c>
      <c r="P105" s="78">
        <f>P104+O105</f>
        <v>19892</v>
      </c>
      <c r="Q105" s="88">
        <f>P105/42918</f>
        <v>0.46348851297823757</v>
      </c>
      <c r="R105" s="168">
        <f>100-(P105/42918*100)</f>
        <v>53.651148702176243</v>
      </c>
      <c r="S105" s="162">
        <v>55</v>
      </c>
      <c r="T105" s="111">
        <f>S105+T104</f>
        <v>20000</v>
      </c>
      <c r="U105" s="130">
        <f>O105-S105</f>
        <v>-11</v>
      </c>
      <c r="V105" s="111">
        <f>U105+V104</f>
        <v>-108</v>
      </c>
      <c r="W105" s="174"/>
      <c r="X105" s="184"/>
      <c r="Y105" s="16"/>
      <c r="Z105" s="185"/>
      <c r="AA105" s="176"/>
      <c r="AB105" s="111"/>
      <c r="AC105" s="111"/>
      <c r="AD105" s="111"/>
      <c r="AE105" s="197"/>
      <c r="AF105" s="15"/>
      <c r="AG105" s="198"/>
      <c r="AH105" s="176"/>
      <c r="AI105" s="111"/>
      <c r="AJ105" s="111"/>
      <c r="AK105" s="111"/>
      <c r="AL105" s="270"/>
      <c r="AM105" s="84"/>
      <c r="AN105" s="6"/>
      <c r="AO105" s="6"/>
      <c r="AP105" s="6"/>
      <c r="AQ105" s="271"/>
      <c r="AR105" s="6"/>
      <c r="AS105" s="4"/>
    </row>
    <row r="106" spans="1:45" x14ac:dyDescent="0.25">
      <c r="A106" s="18" t="s">
        <v>62</v>
      </c>
      <c r="B106" s="68">
        <v>99</v>
      </c>
      <c r="C106" s="139" t="s">
        <v>625</v>
      </c>
      <c r="D106" s="274">
        <v>13.6</v>
      </c>
      <c r="E106" s="74">
        <f>I106+J106+K106+L106+M106+N106+O106+AL106+AN106+AO106+AP106+AQ106+AR106</f>
        <v>723</v>
      </c>
      <c r="F106" s="256">
        <f>E106+F105</f>
        <v>26584</v>
      </c>
      <c r="G106" s="257">
        <f>F106/55165</f>
        <v>0.4818997552796157</v>
      </c>
      <c r="H106" s="258">
        <f>100-(F106/55165*100)</f>
        <v>51.810024472038428</v>
      </c>
      <c r="I106" s="6"/>
      <c r="J106" s="267"/>
      <c r="K106" s="267"/>
      <c r="L106" s="268"/>
      <c r="M106" s="268"/>
      <c r="N106" s="300">
        <v>125</v>
      </c>
      <c r="O106" s="296">
        <v>470</v>
      </c>
      <c r="P106" s="78">
        <f>P105+O106</f>
        <v>20362</v>
      </c>
      <c r="Q106" s="88">
        <f>P106/42918</f>
        <v>0.47443962906006804</v>
      </c>
      <c r="R106" s="168">
        <f>100-(P106/42918*100)</f>
        <v>52.556037093993197</v>
      </c>
      <c r="S106" s="162">
        <v>464</v>
      </c>
      <c r="T106" s="111">
        <f>S106+T105</f>
        <v>20464</v>
      </c>
      <c r="U106" s="130">
        <f>O106-S106</f>
        <v>6</v>
      </c>
      <c r="V106" s="111">
        <f>U106+V105</f>
        <v>-102</v>
      </c>
      <c r="W106" s="174"/>
      <c r="X106" s="184"/>
      <c r="Y106" s="16"/>
      <c r="Z106" s="185"/>
      <c r="AA106" s="176"/>
      <c r="AB106" s="111"/>
      <c r="AC106" s="111"/>
      <c r="AD106" s="111"/>
      <c r="AE106" s="194"/>
      <c r="AF106" s="82"/>
      <c r="AG106" s="199"/>
      <c r="AH106" s="176"/>
      <c r="AI106" s="111"/>
      <c r="AJ106" s="111"/>
      <c r="AK106" s="111"/>
      <c r="AL106" s="270"/>
      <c r="AM106" s="84"/>
      <c r="AN106" s="298">
        <v>24</v>
      </c>
      <c r="AO106" s="298"/>
      <c r="AP106" s="298">
        <v>104</v>
      </c>
      <c r="AQ106" s="271"/>
      <c r="AR106" s="6"/>
      <c r="AS106" s="3"/>
    </row>
    <row r="107" spans="1:45" x14ac:dyDescent="0.25">
      <c r="A107" s="18" t="s">
        <v>44</v>
      </c>
      <c r="B107" s="68">
        <v>100</v>
      </c>
      <c r="C107" s="139" t="s">
        <v>683</v>
      </c>
      <c r="D107" s="274">
        <v>13.6</v>
      </c>
      <c r="E107" s="74">
        <f>I107+J107+K107+L107+M107+N107+O107+AL107+AN107+AO107+AP107+AQ107+AR107</f>
        <v>476</v>
      </c>
      <c r="F107" s="256">
        <f>E107+F106</f>
        <v>27060</v>
      </c>
      <c r="G107" s="257">
        <f>F107/55165</f>
        <v>0.49052841475573278</v>
      </c>
      <c r="H107" s="258">
        <f>100-(F107/55165*100)</f>
        <v>50.947158524426719</v>
      </c>
      <c r="I107" s="6"/>
      <c r="J107" s="267"/>
      <c r="K107" s="267"/>
      <c r="L107" s="268"/>
      <c r="M107" s="268"/>
      <c r="N107" s="300">
        <v>113</v>
      </c>
      <c r="O107" s="296">
        <v>363</v>
      </c>
      <c r="P107" s="78">
        <f>P106+O107</f>
        <v>20725</v>
      </c>
      <c r="Q107" s="88">
        <f>P107/42918</f>
        <v>0.48289761871475839</v>
      </c>
      <c r="R107" s="168">
        <f>100-(P107/42918*100)</f>
        <v>51.710238128524161</v>
      </c>
      <c r="S107" s="162">
        <v>363</v>
      </c>
      <c r="T107" s="111">
        <f>S107+T106</f>
        <v>20827</v>
      </c>
      <c r="U107" s="130">
        <f>O107-S107</f>
        <v>0</v>
      </c>
      <c r="V107" s="111">
        <f>U107+V106</f>
        <v>-102</v>
      </c>
      <c r="W107" s="174"/>
      <c r="X107" s="184"/>
      <c r="Y107" s="16"/>
      <c r="Z107" s="185"/>
      <c r="AA107" s="176"/>
      <c r="AB107" s="111"/>
      <c r="AC107" s="111"/>
      <c r="AD107" s="111"/>
      <c r="AE107" s="197"/>
      <c r="AF107" s="15"/>
      <c r="AG107" s="198"/>
      <c r="AH107" s="176"/>
      <c r="AI107" s="111"/>
      <c r="AJ107" s="111"/>
      <c r="AK107" s="111"/>
      <c r="AL107" s="270"/>
      <c r="AM107" s="84"/>
      <c r="AN107" s="6"/>
      <c r="AO107" s="6"/>
      <c r="AP107" s="298"/>
      <c r="AQ107" s="271"/>
      <c r="AR107" s="6"/>
    </row>
    <row r="108" spans="1:45" x14ac:dyDescent="0.25">
      <c r="A108" s="18" t="s">
        <v>197</v>
      </c>
      <c r="B108" s="68">
        <v>101</v>
      </c>
      <c r="C108" s="139" t="s">
        <v>706</v>
      </c>
      <c r="D108" s="274">
        <v>13.6</v>
      </c>
      <c r="E108" s="74">
        <f>I108+J108+K108+L108+M108+N108+O108+AL108+AN108+AO108+AP108+AQ108+AR108</f>
        <v>102</v>
      </c>
      <c r="F108" s="256">
        <f>E108+F107</f>
        <v>27162</v>
      </c>
      <c r="G108" s="257">
        <f>F108/55165</f>
        <v>0.49237741321490075</v>
      </c>
      <c r="H108" s="258">
        <f>100-(F108/55165*100)</f>
        <v>50.762258678509923</v>
      </c>
      <c r="I108" s="6"/>
      <c r="J108" s="299">
        <v>6</v>
      </c>
      <c r="K108" s="267"/>
      <c r="L108" s="268"/>
      <c r="M108" s="268"/>
      <c r="N108" s="300">
        <v>30</v>
      </c>
      <c r="O108" s="296">
        <v>66</v>
      </c>
      <c r="P108" s="78">
        <f>P107+O108</f>
        <v>20791</v>
      </c>
      <c r="Q108" s="88">
        <f>P108/42918</f>
        <v>0.48443543501561115</v>
      </c>
      <c r="R108" s="168">
        <f>100-(P108/42918*100)</f>
        <v>51.556456498438884</v>
      </c>
      <c r="S108" s="162">
        <v>84</v>
      </c>
      <c r="T108" s="111">
        <f>S108+T107</f>
        <v>20911</v>
      </c>
      <c r="U108" s="130">
        <f>O108-S108</f>
        <v>-18</v>
      </c>
      <c r="V108" s="111">
        <f>U108+V107</f>
        <v>-120</v>
      </c>
      <c r="W108" s="174"/>
      <c r="X108" s="184"/>
      <c r="Y108" s="16"/>
      <c r="Z108" s="185"/>
      <c r="AA108" s="176"/>
      <c r="AB108" s="111"/>
      <c r="AC108" s="111"/>
      <c r="AD108" s="111"/>
      <c r="AE108" s="197"/>
      <c r="AF108" s="15"/>
      <c r="AG108" s="198"/>
      <c r="AH108" s="176"/>
      <c r="AI108" s="111"/>
      <c r="AJ108" s="111"/>
      <c r="AK108" s="111"/>
      <c r="AL108" s="301"/>
      <c r="AM108" s="84"/>
      <c r="AN108" s="6"/>
      <c r="AO108" s="6"/>
      <c r="AP108" s="6"/>
      <c r="AQ108" s="271"/>
      <c r="AR108" s="6"/>
    </row>
    <row r="109" spans="1:45" x14ac:dyDescent="0.25">
      <c r="A109" s="18" t="s">
        <v>191</v>
      </c>
      <c r="B109" s="68">
        <v>102</v>
      </c>
      <c r="C109" s="139" t="s">
        <v>709</v>
      </c>
      <c r="D109" s="274">
        <v>12.6</v>
      </c>
      <c r="E109" s="74">
        <f>I109+J109+K109+L109+M109+N109+O109+AL109+AN109+AO109+AP109+AQ109+AR109</f>
        <v>69</v>
      </c>
      <c r="F109" s="256">
        <f>E109+F108</f>
        <v>27231</v>
      </c>
      <c r="G109" s="257">
        <f>F109/55165</f>
        <v>0.49362820629022025</v>
      </c>
      <c r="H109" s="258">
        <f>100-(F109/55165*100)</f>
        <v>50.637179370977975</v>
      </c>
      <c r="I109" s="6"/>
      <c r="J109" s="299">
        <v>4</v>
      </c>
      <c r="K109" s="267"/>
      <c r="L109" s="268"/>
      <c r="M109" s="268"/>
      <c r="N109" s="300">
        <v>20</v>
      </c>
      <c r="O109" s="296">
        <v>45</v>
      </c>
      <c r="P109" s="78">
        <f>P108+O109</f>
        <v>20836</v>
      </c>
      <c r="Q109" s="88">
        <f>P109/42918</f>
        <v>0.48548394612982898</v>
      </c>
      <c r="R109" s="168">
        <f>100-(P109/42918*100)</f>
        <v>51.451605387017104</v>
      </c>
      <c r="S109" s="162">
        <v>56</v>
      </c>
      <c r="T109" s="111">
        <f>S109+T108</f>
        <v>20967</v>
      </c>
      <c r="U109" s="130">
        <f>O109-S109</f>
        <v>-11</v>
      </c>
      <c r="V109" s="111">
        <f>U109+V108</f>
        <v>-131</v>
      </c>
      <c r="W109" s="174"/>
      <c r="X109" s="184"/>
      <c r="Y109" s="16"/>
      <c r="Z109" s="185"/>
      <c r="AA109" s="176"/>
      <c r="AB109" s="111"/>
      <c r="AC109" s="111"/>
      <c r="AD109" s="111"/>
      <c r="AE109" s="197"/>
      <c r="AF109" s="15"/>
      <c r="AG109" s="198"/>
      <c r="AH109" s="176"/>
      <c r="AI109" s="111"/>
      <c r="AJ109" s="111"/>
      <c r="AK109" s="111"/>
      <c r="AL109" s="270"/>
      <c r="AM109" s="84"/>
      <c r="AN109" s="6"/>
      <c r="AO109" s="6"/>
      <c r="AP109" s="6"/>
      <c r="AQ109" s="271"/>
      <c r="AR109" s="6"/>
    </row>
    <row r="110" spans="1:45" x14ac:dyDescent="0.25">
      <c r="A110" s="18" t="s">
        <v>200</v>
      </c>
      <c r="B110" s="68">
        <v>103</v>
      </c>
      <c r="C110" s="139" t="s">
        <v>701</v>
      </c>
      <c r="D110" s="274">
        <v>13.6</v>
      </c>
      <c r="E110" s="74">
        <f>I110+J110+K110+L110+M110+N110+O110+AL110+AN110+AO110+AP110+AQ110+AR110</f>
        <v>68</v>
      </c>
      <c r="F110" s="256">
        <f>E110+F109</f>
        <v>27299</v>
      </c>
      <c r="G110" s="257">
        <f>F110/55165</f>
        <v>0.49486087192966555</v>
      </c>
      <c r="H110" s="258">
        <f>100-(F110/55165*100)</f>
        <v>50.513912807033442</v>
      </c>
      <c r="I110" s="6"/>
      <c r="J110" s="299">
        <v>4</v>
      </c>
      <c r="K110" s="267"/>
      <c r="L110" s="268"/>
      <c r="M110" s="268"/>
      <c r="N110" s="300">
        <v>11</v>
      </c>
      <c r="O110" s="296">
        <v>33</v>
      </c>
      <c r="P110" s="78">
        <f>P109+O110</f>
        <v>20869</v>
      </c>
      <c r="Q110" s="88">
        <f>P110/42918</f>
        <v>0.48625285428025539</v>
      </c>
      <c r="R110" s="168">
        <f>100-(P110/42918*100)</f>
        <v>51.374714571974458</v>
      </c>
      <c r="S110" s="162">
        <v>33</v>
      </c>
      <c r="T110" s="111">
        <f>S110+T109</f>
        <v>21000</v>
      </c>
      <c r="U110" s="130">
        <f>O110-S110</f>
        <v>0</v>
      </c>
      <c r="V110" s="111">
        <f>U110+V109</f>
        <v>-131</v>
      </c>
      <c r="W110" s="174"/>
      <c r="X110" s="184"/>
      <c r="Y110" s="16"/>
      <c r="Z110" s="185"/>
      <c r="AA110" s="176"/>
      <c r="AB110" s="111"/>
      <c r="AC110" s="111"/>
      <c r="AD110" s="111"/>
      <c r="AE110" s="197"/>
      <c r="AF110" s="15"/>
      <c r="AG110" s="198"/>
      <c r="AH110" s="176"/>
      <c r="AI110" s="111"/>
      <c r="AJ110" s="111"/>
      <c r="AK110" s="111"/>
      <c r="AL110" s="301">
        <v>20</v>
      </c>
      <c r="AM110" s="84"/>
      <c r="AN110" s="6"/>
      <c r="AO110" s="6"/>
      <c r="AP110" s="6"/>
      <c r="AQ110" s="271"/>
      <c r="AR110" s="6"/>
    </row>
    <row r="111" spans="1:45" ht="15.75" customHeight="1" x14ac:dyDescent="0.25">
      <c r="A111" s="18" t="s">
        <v>118</v>
      </c>
      <c r="B111" s="68">
        <v>104</v>
      </c>
      <c r="C111" s="139" t="s">
        <v>608</v>
      </c>
      <c r="D111" s="274">
        <v>13.8</v>
      </c>
      <c r="E111" s="74">
        <f>I111+J111+K111+L111+M111+N111+O111+AL111+AN111+AO111+AP111+AQ111+AR111</f>
        <v>35</v>
      </c>
      <c r="F111" s="256">
        <f>E111+F110</f>
        <v>27334</v>
      </c>
      <c r="G111" s="257">
        <f>F111/55165</f>
        <v>0.49549533218526237</v>
      </c>
      <c r="H111" s="258">
        <f>100-(F111/55165*100)</f>
        <v>50.450466781473764</v>
      </c>
      <c r="I111" s="6"/>
      <c r="J111" s="299">
        <v>2</v>
      </c>
      <c r="K111" s="267"/>
      <c r="L111" s="268"/>
      <c r="M111" s="268"/>
      <c r="N111" s="300">
        <v>10</v>
      </c>
      <c r="O111" s="296">
        <v>23</v>
      </c>
      <c r="P111" s="78">
        <f>P110+O111</f>
        <v>20892</v>
      </c>
      <c r="Q111" s="88">
        <f>P111/42918</f>
        <v>0.48678875996085558</v>
      </c>
      <c r="R111" s="168">
        <f>100-(P111/42918*100)</f>
        <v>51.321124003914441</v>
      </c>
      <c r="S111" s="162">
        <v>23</v>
      </c>
      <c r="T111" s="111">
        <f>S111+T110</f>
        <v>21023</v>
      </c>
      <c r="U111" s="130">
        <f>O111-S111</f>
        <v>0</v>
      </c>
      <c r="V111" s="111">
        <f>U111+V110</f>
        <v>-131</v>
      </c>
      <c r="W111" s="174"/>
      <c r="X111" s="184"/>
      <c r="Y111" s="16"/>
      <c r="Z111" s="185"/>
      <c r="AA111" s="176"/>
      <c r="AB111" s="111"/>
      <c r="AC111" s="111"/>
      <c r="AD111" s="111"/>
      <c r="AE111" s="197"/>
      <c r="AF111" s="15"/>
      <c r="AG111" s="198"/>
      <c r="AH111" s="176"/>
      <c r="AI111" s="111"/>
      <c r="AJ111" s="111"/>
      <c r="AK111" s="111"/>
      <c r="AL111" s="270"/>
      <c r="AM111" s="84"/>
      <c r="AN111" s="6"/>
      <c r="AO111" s="6"/>
      <c r="AP111" s="6"/>
      <c r="AQ111" s="271"/>
      <c r="AR111" s="6"/>
      <c r="AS111" s="3"/>
    </row>
    <row r="112" spans="1:45" x14ac:dyDescent="0.25">
      <c r="A112" s="18" t="s">
        <v>123</v>
      </c>
      <c r="B112" s="68">
        <v>105</v>
      </c>
      <c r="C112" s="139" t="s">
        <v>603</v>
      </c>
      <c r="D112" s="274">
        <v>13.6</v>
      </c>
      <c r="E112" s="74">
        <f>I112+J112+K112+L112+M112+N112+O112+AL112+AN112+AO112+AP112+AQ112+AR112</f>
        <v>105</v>
      </c>
      <c r="F112" s="256">
        <f>E112+F111</f>
        <v>27439</v>
      </c>
      <c r="G112" s="257">
        <f>F112/55165</f>
        <v>0.49739871295205296</v>
      </c>
      <c r="H112" s="258">
        <f>100-(F112/55165*100)</f>
        <v>50.260128704794703</v>
      </c>
      <c r="I112" s="6"/>
      <c r="J112" s="267"/>
      <c r="K112" s="267"/>
      <c r="L112" s="268"/>
      <c r="M112" s="268"/>
      <c r="N112" s="300">
        <v>21</v>
      </c>
      <c r="O112" s="296">
        <v>84</v>
      </c>
      <c r="P112" s="78">
        <f>P111+O112</f>
        <v>20976</v>
      </c>
      <c r="Q112" s="88">
        <f>P112/42918</f>
        <v>0.4887459807073955</v>
      </c>
      <c r="R112" s="168">
        <f>100-(P112/42918*100)</f>
        <v>51.125401929260448</v>
      </c>
      <c r="S112" s="162">
        <v>84</v>
      </c>
      <c r="T112" s="111">
        <f>S112+T111</f>
        <v>21107</v>
      </c>
      <c r="U112" s="130">
        <f>O112-S112</f>
        <v>0</v>
      </c>
      <c r="V112" s="111">
        <f>U112+V111</f>
        <v>-131</v>
      </c>
      <c r="W112" s="174"/>
      <c r="X112" s="184"/>
      <c r="Y112" s="16"/>
      <c r="Z112" s="185"/>
      <c r="AA112" s="176"/>
      <c r="AB112" s="111"/>
      <c r="AC112" s="111"/>
      <c r="AD112" s="111"/>
      <c r="AE112" s="197"/>
      <c r="AF112" s="15"/>
      <c r="AG112" s="198"/>
      <c r="AH112" s="176"/>
      <c r="AI112" s="111"/>
      <c r="AJ112" s="111"/>
      <c r="AK112" s="111"/>
      <c r="AL112" s="270"/>
      <c r="AM112" s="84"/>
      <c r="AN112" s="6"/>
      <c r="AO112" s="6"/>
      <c r="AP112" s="6"/>
      <c r="AQ112" s="271"/>
      <c r="AR112" s="6"/>
      <c r="AS112" s="3"/>
    </row>
    <row r="113" spans="1:45" x14ac:dyDescent="0.25">
      <c r="A113" s="18" t="s">
        <v>130</v>
      </c>
      <c r="B113" s="68">
        <v>106</v>
      </c>
      <c r="C113" s="139" t="s">
        <v>599</v>
      </c>
      <c r="D113" s="274">
        <v>13.6</v>
      </c>
      <c r="E113" s="74">
        <f>I113+J113+K113+L113+M113+N113+O113+AL113+AN113+AO113+AP113+AQ113+AR113</f>
        <v>70</v>
      </c>
      <c r="F113" s="256">
        <f>E113+F112</f>
        <v>27509</v>
      </c>
      <c r="G113" s="257">
        <f>F113/55165</f>
        <v>0.49866763346324661</v>
      </c>
      <c r="H113" s="258">
        <f>100-(F113/55165*100)</f>
        <v>50.13323665367534</v>
      </c>
      <c r="I113" s="6"/>
      <c r="J113" s="299">
        <v>4</v>
      </c>
      <c r="K113" s="299">
        <v>4</v>
      </c>
      <c r="L113" s="268"/>
      <c r="M113" s="268"/>
      <c r="N113" s="300">
        <v>16</v>
      </c>
      <c r="O113" s="296">
        <v>46</v>
      </c>
      <c r="P113" s="78">
        <f>P112+O113</f>
        <v>21022</v>
      </c>
      <c r="Q113" s="88">
        <f>P113/42918</f>
        <v>0.48981779206859594</v>
      </c>
      <c r="R113" s="168">
        <f>100-(P113/42918*100)</f>
        <v>51.018220793140408</v>
      </c>
      <c r="S113" s="162">
        <v>46</v>
      </c>
      <c r="T113" s="111">
        <f>S113+T112</f>
        <v>21153</v>
      </c>
      <c r="U113" s="130">
        <f>O113-S113</f>
        <v>0</v>
      </c>
      <c r="V113" s="111">
        <f>U113+V112</f>
        <v>-131</v>
      </c>
      <c r="W113" s="174"/>
      <c r="X113" s="184"/>
      <c r="Y113" s="16"/>
      <c r="Z113" s="185"/>
      <c r="AA113" s="176"/>
      <c r="AB113" s="111"/>
      <c r="AC113" s="111"/>
      <c r="AD113" s="111"/>
      <c r="AE113" s="197"/>
      <c r="AF113" s="15"/>
      <c r="AG113" s="198"/>
      <c r="AH113" s="176"/>
      <c r="AI113" s="111"/>
      <c r="AJ113" s="111"/>
      <c r="AK113" s="111"/>
      <c r="AL113" s="270"/>
      <c r="AM113" s="84"/>
      <c r="AN113" s="6"/>
      <c r="AO113" s="6"/>
      <c r="AP113" s="6"/>
      <c r="AQ113" s="271"/>
      <c r="AR113" s="6"/>
    </row>
    <row r="114" spans="1:45" x14ac:dyDescent="0.25">
      <c r="A114" s="18" t="s">
        <v>117</v>
      </c>
      <c r="B114" s="68">
        <v>107</v>
      </c>
      <c r="C114" s="139" t="s">
        <v>607</v>
      </c>
      <c r="D114" s="274">
        <v>12.8</v>
      </c>
      <c r="E114" s="74">
        <f>I114+J114+K114+L114+M114+N114+O114+AL114+AN114+AO114+AP114+AQ114+AR114</f>
        <v>105</v>
      </c>
      <c r="F114" s="256">
        <f>E114+F113</f>
        <v>27614</v>
      </c>
      <c r="G114" s="257">
        <f>F114/55165</f>
        <v>0.50057101423003714</v>
      </c>
      <c r="H114" s="258">
        <f>100-(F114/55165*100)</f>
        <v>49.942898576996285</v>
      </c>
      <c r="I114" s="6"/>
      <c r="J114" s="299">
        <v>6</v>
      </c>
      <c r="K114" s="267"/>
      <c r="L114" s="268"/>
      <c r="M114" s="268"/>
      <c r="N114" s="300">
        <v>29</v>
      </c>
      <c r="O114" s="296">
        <v>70</v>
      </c>
      <c r="P114" s="78">
        <f>P113+O114</f>
        <v>21092</v>
      </c>
      <c r="Q114" s="88">
        <f>P114/42918</f>
        <v>0.49144880935737917</v>
      </c>
      <c r="R114" s="168">
        <f>100-(P114/42918*100)</f>
        <v>50.855119064262084</v>
      </c>
      <c r="S114" s="162">
        <v>68</v>
      </c>
      <c r="T114" s="111">
        <f>S114+T113</f>
        <v>21221</v>
      </c>
      <c r="U114" s="130">
        <f>O114-S114</f>
        <v>2</v>
      </c>
      <c r="V114" s="111">
        <f>U114+V113</f>
        <v>-129</v>
      </c>
      <c r="W114" s="174"/>
      <c r="X114" s="184"/>
      <c r="Y114" s="16"/>
      <c r="Z114" s="185"/>
      <c r="AA114" s="176"/>
      <c r="AB114" s="111"/>
      <c r="AC114" s="111"/>
      <c r="AD114" s="111"/>
      <c r="AE114" s="197"/>
      <c r="AF114" s="15"/>
      <c r="AG114" s="198"/>
      <c r="AH114" s="176"/>
      <c r="AI114" s="111"/>
      <c r="AJ114" s="111"/>
      <c r="AK114" s="111"/>
      <c r="AL114" s="270"/>
      <c r="AM114" s="84"/>
      <c r="AN114" s="6"/>
      <c r="AO114" s="6"/>
      <c r="AP114" s="6"/>
      <c r="AQ114" s="271"/>
      <c r="AR114" s="6"/>
      <c r="AS114" s="3"/>
    </row>
    <row r="115" spans="1:45" x14ac:dyDescent="0.25">
      <c r="A115" s="18" t="s">
        <v>119</v>
      </c>
      <c r="B115" s="68">
        <v>108</v>
      </c>
      <c r="C115" s="139" t="s">
        <v>609</v>
      </c>
      <c r="D115" s="274">
        <v>12.8</v>
      </c>
      <c r="E115" s="74">
        <f>I115+J115+K115+L115+M115+N115+O115+AL115+AN115+AO115+AP115+AQ115+AR115</f>
        <v>70</v>
      </c>
      <c r="F115" s="256">
        <f>E115+F114</f>
        <v>27684</v>
      </c>
      <c r="G115" s="257">
        <f>F115/55165</f>
        <v>0.5018399347412309</v>
      </c>
      <c r="H115" s="258">
        <f>100-(F115/55165*100)</f>
        <v>49.816006525876908</v>
      </c>
      <c r="I115" s="6"/>
      <c r="J115" s="299">
        <v>4</v>
      </c>
      <c r="K115" s="267"/>
      <c r="L115" s="268"/>
      <c r="M115" s="268"/>
      <c r="N115" s="300">
        <v>20</v>
      </c>
      <c r="O115" s="296">
        <v>46</v>
      </c>
      <c r="P115" s="78">
        <f>P114+O115</f>
        <v>21138</v>
      </c>
      <c r="Q115" s="88">
        <f>P115/42918</f>
        <v>0.4925206207185796</v>
      </c>
      <c r="R115" s="168">
        <f>100-(P115/42918*100)</f>
        <v>50.747937928142036</v>
      </c>
      <c r="S115" s="162">
        <v>47</v>
      </c>
      <c r="T115" s="111">
        <f>S115+T114</f>
        <v>21268</v>
      </c>
      <c r="U115" s="130">
        <f>O115-S115</f>
        <v>-1</v>
      </c>
      <c r="V115" s="111">
        <f>U115+V114</f>
        <v>-130</v>
      </c>
      <c r="W115" s="174"/>
      <c r="X115" s="184"/>
      <c r="Y115" s="16"/>
      <c r="Z115" s="185"/>
      <c r="AA115" s="176"/>
      <c r="AB115" s="111"/>
      <c r="AC115" s="111"/>
      <c r="AD115" s="111"/>
      <c r="AE115" s="197"/>
      <c r="AF115" s="15"/>
      <c r="AG115" s="198"/>
      <c r="AH115" s="176"/>
      <c r="AI115" s="111"/>
      <c r="AJ115" s="111"/>
      <c r="AK115" s="111"/>
      <c r="AL115" s="270"/>
      <c r="AM115" s="84"/>
      <c r="AN115" s="6"/>
      <c r="AO115" s="6"/>
      <c r="AP115" s="6"/>
      <c r="AQ115" s="271"/>
      <c r="AR115" s="6"/>
      <c r="AS115" s="3"/>
    </row>
    <row r="116" spans="1:45" x14ac:dyDescent="0.25">
      <c r="A116" s="18" t="s">
        <v>147</v>
      </c>
      <c r="B116" s="68">
        <v>109</v>
      </c>
      <c r="C116" s="139" t="s">
        <v>618</v>
      </c>
      <c r="D116" s="274">
        <v>12.8</v>
      </c>
      <c r="E116" s="74">
        <f>I116+J116+K116+L116+M116+N116+O116+AL116+AN116+AO116+AP116+AQ116+AR116</f>
        <v>70</v>
      </c>
      <c r="F116" s="256">
        <f>E116+F115</f>
        <v>27754</v>
      </c>
      <c r="G116" s="257">
        <f>F116/55165</f>
        <v>0.50310885525242455</v>
      </c>
      <c r="H116" s="258">
        <f>100-(F116/55165*100)</f>
        <v>49.689114474757545</v>
      </c>
      <c r="I116" s="6"/>
      <c r="J116" s="299">
        <v>4</v>
      </c>
      <c r="K116" s="267"/>
      <c r="L116" s="268"/>
      <c r="M116" s="268"/>
      <c r="N116" s="300">
        <v>21</v>
      </c>
      <c r="O116" s="296">
        <v>45</v>
      </c>
      <c r="P116" s="78">
        <f>P115+O116</f>
        <v>21183</v>
      </c>
      <c r="Q116" s="88">
        <f>P116/42918</f>
        <v>0.49356913183279744</v>
      </c>
      <c r="R116" s="168">
        <f>100-(P116/42918*100)</f>
        <v>50.643086816720256</v>
      </c>
      <c r="S116" s="162">
        <v>45</v>
      </c>
      <c r="T116" s="111">
        <f>S116+T115</f>
        <v>21313</v>
      </c>
      <c r="U116" s="130">
        <f>O116-S116</f>
        <v>0</v>
      </c>
      <c r="V116" s="111">
        <f>U116+V115</f>
        <v>-130</v>
      </c>
      <c r="W116" s="174"/>
      <c r="X116" s="184"/>
      <c r="Y116" s="16"/>
      <c r="Z116" s="185"/>
      <c r="AA116" s="176"/>
      <c r="AB116" s="111"/>
      <c r="AC116" s="111"/>
      <c r="AD116" s="111"/>
      <c r="AE116" s="197"/>
      <c r="AF116" s="15"/>
      <c r="AG116" s="198"/>
      <c r="AH116" s="176"/>
      <c r="AI116" s="111"/>
      <c r="AJ116" s="111"/>
      <c r="AK116" s="111"/>
      <c r="AL116" s="270"/>
      <c r="AM116" s="84"/>
      <c r="AN116" s="6"/>
      <c r="AO116" s="6"/>
      <c r="AP116" s="6"/>
      <c r="AQ116" s="271"/>
      <c r="AR116" s="6"/>
    </row>
    <row r="117" spans="1:45" s="3" customFormat="1" x14ac:dyDescent="0.25">
      <c r="A117" s="18" t="s">
        <v>84</v>
      </c>
      <c r="B117" s="68">
        <v>110</v>
      </c>
      <c r="C117" s="139" t="s">
        <v>687</v>
      </c>
      <c r="D117" s="274">
        <v>12.8</v>
      </c>
      <c r="E117" s="74">
        <f>I117+J117+K117+L117+M117+N117+O117+AL117+AN117+AO117+AP117+AQ117+AR117</f>
        <v>382</v>
      </c>
      <c r="F117" s="256">
        <f>E117+F116</f>
        <v>28136</v>
      </c>
      <c r="G117" s="257">
        <f>F117/55165</f>
        <v>0.51003353575636723</v>
      </c>
      <c r="H117" s="258">
        <f>100-(F117/55165*100)</f>
        <v>48.996646424363277</v>
      </c>
      <c r="I117" s="6"/>
      <c r="J117" s="267"/>
      <c r="K117" s="267"/>
      <c r="L117" s="268"/>
      <c r="M117" s="268"/>
      <c r="N117" s="300">
        <v>120</v>
      </c>
      <c r="O117" s="296">
        <v>227</v>
      </c>
      <c r="P117" s="78">
        <f>P116+O117</f>
        <v>21410</v>
      </c>
      <c r="Q117" s="88">
        <f>P117/42918</f>
        <v>0.49885828789785169</v>
      </c>
      <c r="R117" s="168">
        <f>100-(P117/42918*100)</f>
        <v>50.114171210214828</v>
      </c>
      <c r="S117" s="162">
        <v>227</v>
      </c>
      <c r="T117" s="111">
        <f>S117+T116</f>
        <v>21540</v>
      </c>
      <c r="U117" s="130">
        <f>O117-S117</f>
        <v>0</v>
      </c>
      <c r="V117" s="111">
        <f>U117+V116</f>
        <v>-130</v>
      </c>
      <c r="W117" s="174"/>
      <c r="X117" s="184"/>
      <c r="Y117" s="16"/>
      <c r="Z117" s="185"/>
      <c r="AA117" s="176"/>
      <c r="AB117" s="111"/>
      <c r="AC117" s="111"/>
      <c r="AD117" s="111"/>
      <c r="AE117" s="197"/>
      <c r="AF117" s="15"/>
      <c r="AG117" s="198"/>
      <c r="AH117" s="176"/>
      <c r="AI117" s="111"/>
      <c r="AJ117" s="111"/>
      <c r="AK117" s="111"/>
      <c r="AL117" s="270"/>
      <c r="AM117" s="84"/>
      <c r="AN117" s="298">
        <v>35</v>
      </c>
      <c r="AO117" s="298"/>
      <c r="AP117" s="6"/>
      <c r="AQ117" s="271"/>
      <c r="AR117" s="6"/>
      <c r="AS117" s="4"/>
    </row>
    <row r="118" spans="1:45" x14ac:dyDescent="0.25">
      <c r="A118" s="18" t="s">
        <v>148</v>
      </c>
      <c r="B118" s="68">
        <v>111</v>
      </c>
      <c r="C118" s="139" t="s">
        <v>619</v>
      </c>
      <c r="D118" s="274">
        <v>12.6</v>
      </c>
      <c r="E118" s="74">
        <f>I118+J118+K118+L118+M118+N118+O118+AL118+AN118+AO118+AP118+AQ118+AR118</f>
        <v>70</v>
      </c>
      <c r="F118" s="256">
        <f>E118+F117</f>
        <v>28206</v>
      </c>
      <c r="G118" s="257">
        <f>F118/55165</f>
        <v>0.51130245626756099</v>
      </c>
      <c r="H118" s="258">
        <f>100-(F118/55165*100)</f>
        <v>48.8697543732439</v>
      </c>
      <c r="I118" s="6"/>
      <c r="J118" s="299">
        <v>4</v>
      </c>
      <c r="K118" s="267"/>
      <c r="L118" s="268"/>
      <c r="M118" s="268"/>
      <c r="N118" s="300">
        <v>10</v>
      </c>
      <c r="O118" s="296">
        <v>56</v>
      </c>
      <c r="P118" s="78">
        <f>P117+O118</f>
        <v>21466</v>
      </c>
      <c r="Q118" s="88">
        <f>P118/42918</f>
        <v>0.50016310172887835</v>
      </c>
      <c r="R118" s="168">
        <f>100-(P118/42918*100)</f>
        <v>49.983689827112165</v>
      </c>
      <c r="S118" s="162">
        <v>56</v>
      </c>
      <c r="T118" s="111">
        <f>S118+T117</f>
        <v>21596</v>
      </c>
      <c r="U118" s="130">
        <f>O118-S118</f>
        <v>0</v>
      </c>
      <c r="V118" s="111">
        <f>U118+V117</f>
        <v>-130</v>
      </c>
      <c r="W118" s="174"/>
      <c r="X118" s="184"/>
      <c r="Y118" s="16"/>
      <c r="Z118" s="185"/>
      <c r="AA118" s="176"/>
      <c r="AB118" s="111"/>
      <c r="AC118" s="111"/>
      <c r="AD118" s="111"/>
      <c r="AE118" s="197"/>
      <c r="AF118" s="15"/>
      <c r="AG118" s="198"/>
      <c r="AH118" s="176"/>
      <c r="AI118" s="111"/>
      <c r="AJ118" s="111"/>
      <c r="AK118" s="111"/>
      <c r="AL118" s="270"/>
      <c r="AM118" s="84"/>
      <c r="AN118" s="6"/>
      <c r="AO118" s="6"/>
      <c r="AP118" s="6"/>
      <c r="AQ118" s="271"/>
      <c r="AR118" s="6"/>
    </row>
    <row r="119" spans="1:45" x14ac:dyDescent="0.25">
      <c r="A119" s="18" t="s">
        <v>116</v>
      </c>
      <c r="B119" s="68">
        <v>112</v>
      </c>
      <c r="C119" s="139" t="s">
        <v>606</v>
      </c>
      <c r="D119" s="274">
        <v>12.6</v>
      </c>
      <c r="E119" s="74">
        <f>I119+J119+K119+L119+M119+N119+O119+AL119+AN119+AO119+AP119+AQ119+AR119</f>
        <v>140</v>
      </c>
      <c r="F119" s="256">
        <f>E119+F118</f>
        <v>28346</v>
      </c>
      <c r="G119" s="257">
        <f>F119/55165</f>
        <v>0.51384029728994829</v>
      </c>
      <c r="H119" s="258">
        <f>100-(F119/55165*100)</f>
        <v>48.615970271005168</v>
      </c>
      <c r="I119" s="6"/>
      <c r="J119" s="299">
        <v>8</v>
      </c>
      <c r="K119" s="267"/>
      <c r="L119" s="268"/>
      <c r="M119" s="268"/>
      <c r="N119" s="300">
        <v>39</v>
      </c>
      <c r="O119" s="296">
        <v>93</v>
      </c>
      <c r="P119" s="78">
        <f>P118+O119</f>
        <v>21559</v>
      </c>
      <c r="Q119" s="88">
        <f>P119/42918</f>
        <v>0.50233002469826182</v>
      </c>
      <c r="R119" s="168">
        <f>100-(P119/42918*100)</f>
        <v>49.766997530173818</v>
      </c>
      <c r="S119" s="162">
        <v>91</v>
      </c>
      <c r="T119" s="111">
        <f>S119+T118</f>
        <v>21687</v>
      </c>
      <c r="U119" s="130">
        <f>O119-S119</f>
        <v>2</v>
      </c>
      <c r="V119" s="111">
        <f>U119+V118</f>
        <v>-128</v>
      </c>
      <c r="W119" s="174"/>
      <c r="X119" s="184"/>
      <c r="Y119" s="16"/>
      <c r="Z119" s="185"/>
      <c r="AA119" s="176"/>
      <c r="AB119" s="111"/>
      <c r="AC119" s="111"/>
      <c r="AD119" s="111"/>
      <c r="AE119" s="197"/>
      <c r="AF119" s="15"/>
      <c r="AG119" s="198"/>
      <c r="AH119" s="176"/>
      <c r="AI119" s="111"/>
      <c r="AJ119" s="111"/>
      <c r="AK119" s="111"/>
      <c r="AL119" s="270"/>
      <c r="AM119" s="84"/>
      <c r="AN119" s="6"/>
      <c r="AO119" s="6"/>
      <c r="AP119" s="6"/>
      <c r="AQ119" s="271"/>
      <c r="AR119" s="6"/>
      <c r="AS119" s="3"/>
    </row>
    <row r="120" spans="1:45" x14ac:dyDescent="0.25">
      <c r="A120" s="18" t="s">
        <v>199</v>
      </c>
      <c r="B120" s="68">
        <v>113</v>
      </c>
      <c r="C120" s="139" t="s">
        <v>710</v>
      </c>
      <c r="D120" s="274">
        <v>14.6</v>
      </c>
      <c r="E120" s="74">
        <f>I120+J120+K120+L120+M120+N120+O120+AL120+AN120+AO120+AP120+AQ120+AR120</f>
        <v>68</v>
      </c>
      <c r="F120" s="256">
        <f>E120+F119</f>
        <v>28414</v>
      </c>
      <c r="G120" s="257">
        <f>F120/55165</f>
        <v>0.51507296292939364</v>
      </c>
      <c r="H120" s="258">
        <f>100-(F120/55165*100)</f>
        <v>48.492703707060635</v>
      </c>
      <c r="I120" s="6"/>
      <c r="J120" s="299">
        <v>4</v>
      </c>
      <c r="K120" s="267"/>
      <c r="L120" s="268"/>
      <c r="M120" s="268"/>
      <c r="N120" s="300">
        <v>20</v>
      </c>
      <c r="O120" s="296">
        <v>44</v>
      </c>
      <c r="P120" s="78">
        <f>P119+O120</f>
        <v>21603</v>
      </c>
      <c r="Q120" s="88">
        <f>P120/42918</f>
        <v>0.50335523556549699</v>
      </c>
      <c r="R120" s="168">
        <f>100-(P120/42918*100)</f>
        <v>49.664476443450297</v>
      </c>
      <c r="S120" s="162">
        <v>56</v>
      </c>
      <c r="T120" s="111">
        <f>S120+T119</f>
        <v>21743</v>
      </c>
      <c r="U120" s="130">
        <f>O120-S120</f>
        <v>-12</v>
      </c>
      <c r="V120" s="111">
        <f>U120+V119</f>
        <v>-140</v>
      </c>
      <c r="W120" s="174"/>
      <c r="X120" s="184"/>
      <c r="Y120" s="16"/>
      <c r="Z120" s="185"/>
      <c r="AA120" s="176"/>
      <c r="AB120" s="111"/>
      <c r="AC120" s="111"/>
      <c r="AD120" s="111"/>
      <c r="AE120" s="197"/>
      <c r="AF120" s="15"/>
      <c r="AG120" s="198"/>
      <c r="AH120" s="176"/>
      <c r="AI120" s="111"/>
      <c r="AJ120" s="111"/>
      <c r="AK120" s="111"/>
      <c r="AL120" s="270"/>
      <c r="AM120" s="84"/>
      <c r="AN120" s="6"/>
      <c r="AO120" s="6"/>
      <c r="AP120" s="6"/>
      <c r="AQ120" s="271"/>
      <c r="AR120" s="6"/>
    </row>
    <row r="121" spans="1:45" x14ac:dyDescent="0.25">
      <c r="A121" s="18" t="s">
        <v>436</v>
      </c>
      <c r="B121" s="68">
        <v>114</v>
      </c>
      <c r="C121" s="139" t="s">
        <v>912</v>
      </c>
      <c r="D121" s="274">
        <v>12.6</v>
      </c>
      <c r="E121" s="74">
        <f>I121+J121+K121+L121+M121+N121+O121+AL121+AN121+AO121+AP121+AQ121+AR121</f>
        <v>70</v>
      </c>
      <c r="F121" s="256">
        <f>E121+F120</f>
        <v>28484</v>
      </c>
      <c r="G121" s="257">
        <f>F121/55165</f>
        <v>0.51634188344058729</v>
      </c>
      <c r="H121" s="258">
        <f>100-(F121/55165*100)</f>
        <v>48.365811655941272</v>
      </c>
      <c r="I121" s="6"/>
      <c r="J121" s="299">
        <v>4</v>
      </c>
      <c r="K121" s="267"/>
      <c r="L121" s="268"/>
      <c r="M121" s="268"/>
      <c r="N121" s="300">
        <v>12</v>
      </c>
      <c r="O121" s="296">
        <v>54</v>
      </c>
      <c r="P121" s="78">
        <f>P120+O121</f>
        <v>21657</v>
      </c>
      <c r="Q121" s="88">
        <f>P121/42918</f>
        <v>0.50461344890255833</v>
      </c>
      <c r="R121" s="168">
        <f>100-(P121/42918*100)</f>
        <v>49.53865510974417</v>
      </c>
      <c r="S121" s="162">
        <v>54</v>
      </c>
      <c r="T121" s="111">
        <f>S121+T120</f>
        <v>21797</v>
      </c>
      <c r="U121" s="130">
        <f>O121-S121</f>
        <v>0</v>
      </c>
      <c r="V121" s="111">
        <f>U121+V120</f>
        <v>-140</v>
      </c>
      <c r="W121" s="174"/>
      <c r="X121" s="184"/>
      <c r="Y121" s="16"/>
      <c r="Z121" s="185"/>
      <c r="AA121" s="176"/>
      <c r="AB121" s="111"/>
      <c r="AC121" s="111"/>
      <c r="AD121" s="111"/>
      <c r="AE121" s="197"/>
      <c r="AF121" s="15"/>
      <c r="AG121" s="198"/>
      <c r="AH121" s="176"/>
      <c r="AI121" s="111"/>
      <c r="AJ121" s="111"/>
      <c r="AK121" s="111"/>
      <c r="AL121" s="270"/>
      <c r="AM121" s="84"/>
      <c r="AN121" s="6"/>
      <c r="AO121" s="6"/>
      <c r="AP121" s="6"/>
      <c r="AQ121" s="271"/>
      <c r="AR121" s="6"/>
    </row>
    <row r="122" spans="1:45" x14ac:dyDescent="0.25">
      <c r="A122" s="18" t="s">
        <v>49</v>
      </c>
      <c r="B122" s="68">
        <v>115</v>
      </c>
      <c r="C122" s="139" t="s">
        <v>680</v>
      </c>
      <c r="D122" s="274">
        <v>12.6</v>
      </c>
      <c r="E122" s="74">
        <f>I122+J122+K122+L122+M122+N122+O122+AL122+AN122+AO122+AP122+AQ122+AR122</f>
        <v>414</v>
      </c>
      <c r="F122" s="256">
        <f>E122+F121</f>
        <v>28898</v>
      </c>
      <c r="G122" s="257">
        <f>F122/55165</f>
        <v>0.52384664189250429</v>
      </c>
      <c r="H122" s="258">
        <f>100-(F122/55165*100)</f>
        <v>47.615335810749571</v>
      </c>
      <c r="I122" s="6"/>
      <c r="J122" s="267"/>
      <c r="K122" s="267"/>
      <c r="L122" s="268"/>
      <c r="M122" s="268"/>
      <c r="N122" s="300">
        <v>156</v>
      </c>
      <c r="O122" s="296">
        <v>192</v>
      </c>
      <c r="P122" s="78">
        <f>P121+O122</f>
        <v>21849</v>
      </c>
      <c r="Q122" s="88">
        <f>P122/42918</f>
        <v>0.50908709632322102</v>
      </c>
      <c r="R122" s="168">
        <f>100-(P122/42918*100)</f>
        <v>49.0912903676779</v>
      </c>
      <c r="S122" s="162">
        <v>192</v>
      </c>
      <c r="T122" s="111">
        <f>S122+T121</f>
        <v>21989</v>
      </c>
      <c r="U122" s="130">
        <f>O122-S122</f>
        <v>0</v>
      </c>
      <c r="V122" s="111">
        <f>U122+V121</f>
        <v>-140</v>
      </c>
      <c r="W122" s="174"/>
      <c r="X122" s="184"/>
      <c r="Y122" s="16"/>
      <c r="Z122" s="185"/>
      <c r="AA122" s="176"/>
      <c r="AB122" s="111"/>
      <c r="AC122" s="111"/>
      <c r="AD122" s="111"/>
      <c r="AE122" s="197"/>
      <c r="AF122" s="15"/>
      <c r="AG122" s="198"/>
      <c r="AH122" s="176"/>
      <c r="AI122" s="111"/>
      <c r="AJ122" s="111"/>
      <c r="AK122" s="111"/>
      <c r="AL122" s="270"/>
      <c r="AM122" s="84"/>
      <c r="AN122" s="298">
        <v>66</v>
      </c>
      <c r="AO122" s="298"/>
      <c r="AP122" s="298"/>
      <c r="AQ122" s="271"/>
      <c r="AR122" s="6"/>
    </row>
    <row r="123" spans="1:45" x14ac:dyDescent="0.25">
      <c r="A123" s="18" t="s">
        <v>933</v>
      </c>
      <c r="B123" s="68">
        <v>116</v>
      </c>
      <c r="C123" s="139" t="s">
        <v>621</v>
      </c>
      <c r="D123" s="274">
        <v>12.6</v>
      </c>
      <c r="E123" s="74">
        <f>I123+J123+K123+L123+M123+N123+O123+AL123+AN123+AO123+AP123+AQ123+AR123</f>
        <v>70</v>
      </c>
      <c r="F123" s="256">
        <f>E123+F122</f>
        <v>28968</v>
      </c>
      <c r="G123" s="257">
        <f>F123/55165</f>
        <v>0.52511556240369794</v>
      </c>
      <c r="H123" s="258">
        <f>100-(F123/55165*100)</f>
        <v>47.488443759630208</v>
      </c>
      <c r="I123" s="6"/>
      <c r="J123" s="299">
        <v>4</v>
      </c>
      <c r="K123" s="267"/>
      <c r="L123" s="268"/>
      <c r="M123" s="268"/>
      <c r="N123" s="300">
        <v>21</v>
      </c>
      <c r="O123" s="296">
        <v>45</v>
      </c>
      <c r="P123" s="78">
        <f>P122+O123</f>
        <v>21894</v>
      </c>
      <c r="Q123" s="88">
        <f>P123/42918</f>
        <v>0.5101356074374388</v>
      </c>
      <c r="R123" s="168">
        <f>100-(P123/42918*100)</f>
        <v>48.986439256256119</v>
      </c>
      <c r="S123" s="162">
        <v>51</v>
      </c>
      <c r="T123" s="111">
        <f>S123+T122</f>
        <v>22040</v>
      </c>
      <c r="U123" s="130">
        <f>O123-S123</f>
        <v>-6</v>
      </c>
      <c r="V123" s="111">
        <f>U123+V122</f>
        <v>-146</v>
      </c>
      <c r="W123" s="174"/>
      <c r="X123" s="184"/>
      <c r="Y123" s="16"/>
      <c r="Z123" s="185"/>
      <c r="AA123" s="176"/>
      <c r="AB123" s="111"/>
      <c r="AC123" s="111"/>
      <c r="AD123" s="111"/>
      <c r="AE123" s="197"/>
      <c r="AF123" s="15"/>
      <c r="AG123" s="198"/>
      <c r="AH123" s="176"/>
      <c r="AI123" s="111"/>
      <c r="AJ123" s="111"/>
      <c r="AK123" s="111"/>
      <c r="AL123" s="270"/>
      <c r="AM123" s="84"/>
      <c r="AN123" s="6"/>
      <c r="AO123" s="6"/>
      <c r="AP123" s="6"/>
      <c r="AQ123" s="271"/>
      <c r="AR123" s="6"/>
    </row>
    <row r="124" spans="1:45" x14ac:dyDescent="0.25">
      <c r="A124" s="18" t="s">
        <v>184</v>
      </c>
      <c r="B124" s="68">
        <v>117</v>
      </c>
      <c r="C124" s="139" t="s">
        <v>667</v>
      </c>
      <c r="D124" s="274"/>
      <c r="E124" s="74">
        <f>I124+J124+K124+L124+M124+N124+O124+AL124+AN124+AO124+AP124+AQ124+AR124</f>
        <v>72</v>
      </c>
      <c r="F124" s="256">
        <f>E124+F123</f>
        <v>29040</v>
      </c>
      <c r="G124" s="257">
        <f>F124/55165</f>
        <v>0.52642073778664011</v>
      </c>
      <c r="H124" s="258">
        <f>100-(F124/55165*100)</f>
        <v>47.357926221335987</v>
      </c>
      <c r="I124" s="6"/>
      <c r="J124" s="299">
        <v>4</v>
      </c>
      <c r="K124" s="299">
        <v>4</v>
      </c>
      <c r="L124" s="268"/>
      <c r="M124" s="268"/>
      <c r="N124" s="300">
        <v>22</v>
      </c>
      <c r="O124" s="296">
        <v>40</v>
      </c>
      <c r="P124" s="78">
        <f>P123+O124</f>
        <v>21934</v>
      </c>
      <c r="Q124" s="88">
        <f>P124/42918</f>
        <v>0.51106761731674355</v>
      </c>
      <c r="R124" s="168">
        <f>100-(P124/42918*100)</f>
        <v>48.893238268325646</v>
      </c>
      <c r="S124" s="162">
        <v>51</v>
      </c>
      <c r="T124" s="111">
        <f>S124+T123</f>
        <v>22091</v>
      </c>
      <c r="U124" s="130">
        <f>O124-S124</f>
        <v>-11</v>
      </c>
      <c r="V124" s="111">
        <f>U124+V123</f>
        <v>-157</v>
      </c>
      <c r="W124" s="174"/>
      <c r="X124" s="184"/>
      <c r="Y124" s="16"/>
      <c r="Z124" s="185"/>
      <c r="AA124" s="176"/>
      <c r="AB124" s="111"/>
      <c r="AC124" s="111"/>
      <c r="AD124" s="111"/>
      <c r="AE124" s="197"/>
      <c r="AF124" s="15"/>
      <c r="AG124" s="198"/>
      <c r="AH124" s="176"/>
      <c r="AI124" s="111"/>
      <c r="AJ124" s="111"/>
      <c r="AK124" s="111"/>
      <c r="AL124" s="270"/>
      <c r="AM124" s="84"/>
      <c r="AN124" s="6"/>
      <c r="AO124" s="298">
        <v>2</v>
      </c>
      <c r="AP124" s="6"/>
      <c r="AQ124" s="271"/>
      <c r="AR124" s="6"/>
    </row>
    <row r="125" spans="1:45" x14ac:dyDescent="0.25">
      <c r="A125" s="18" t="s">
        <v>194</v>
      </c>
      <c r="B125" s="68">
        <v>118</v>
      </c>
      <c r="C125" s="139" t="s">
        <v>707</v>
      </c>
      <c r="D125" s="274">
        <v>12.6</v>
      </c>
      <c r="E125" s="74">
        <f>I125+J125+K125+L125+M125+N125+O125+AL125+AN125+AO125+AP125+AQ125+AR125</f>
        <v>105</v>
      </c>
      <c r="F125" s="256">
        <f>E125+F124</f>
        <v>29145</v>
      </c>
      <c r="G125" s="257">
        <f>F125/55165</f>
        <v>0.52832411855343064</v>
      </c>
      <c r="H125" s="258">
        <f>100-(F125/55165*100)</f>
        <v>47.167588144656932</v>
      </c>
      <c r="I125" s="6"/>
      <c r="J125" s="299">
        <v>6</v>
      </c>
      <c r="K125" s="267"/>
      <c r="L125" s="268"/>
      <c r="M125" s="268"/>
      <c r="N125" s="300">
        <v>30</v>
      </c>
      <c r="O125" s="296">
        <v>69</v>
      </c>
      <c r="P125" s="78">
        <f>P124+O125</f>
        <v>22003</v>
      </c>
      <c r="Q125" s="88">
        <f>P125/42918</f>
        <v>0.51267533435854418</v>
      </c>
      <c r="R125" s="168">
        <f>100-(P125/42918*100)</f>
        <v>48.732466564145582</v>
      </c>
      <c r="S125" s="162">
        <v>84</v>
      </c>
      <c r="T125" s="111">
        <f>S125+T124</f>
        <v>22175</v>
      </c>
      <c r="U125" s="130">
        <f>O125-S125</f>
        <v>-15</v>
      </c>
      <c r="V125" s="111">
        <f>U125+V124</f>
        <v>-172</v>
      </c>
      <c r="W125" s="174"/>
      <c r="X125" s="184"/>
      <c r="Y125" s="16"/>
      <c r="Z125" s="185"/>
      <c r="AA125" s="176"/>
      <c r="AB125" s="111"/>
      <c r="AC125" s="111"/>
      <c r="AD125" s="111"/>
      <c r="AE125" s="197"/>
      <c r="AF125" s="15"/>
      <c r="AG125" s="198"/>
      <c r="AH125" s="176"/>
      <c r="AI125" s="111"/>
      <c r="AJ125" s="111"/>
      <c r="AK125" s="111"/>
      <c r="AL125" s="270"/>
      <c r="AM125" s="84"/>
      <c r="AN125" s="6"/>
      <c r="AO125" s="6"/>
      <c r="AP125" s="6"/>
      <c r="AQ125" s="271"/>
      <c r="AR125" s="6"/>
    </row>
    <row r="126" spans="1:45" x14ac:dyDescent="0.25">
      <c r="A126" s="18" t="s">
        <v>193</v>
      </c>
      <c r="B126" s="68">
        <v>119</v>
      </c>
      <c r="C126" s="139" t="s">
        <v>708</v>
      </c>
      <c r="D126" s="274">
        <v>11.4</v>
      </c>
      <c r="E126" s="74">
        <f>I126+J126+K126+L126+M126+N126+O126+AL126+AN126+AO126+AP126+AQ126+AR126</f>
        <v>70</v>
      </c>
      <c r="F126" s="256">
        <f>E126+F125</f>
        <v>29215</v>
      </c>
      <c r="G126" s="257">
        <f>F126/55165</f>
        <v>0.52959303906462429</v>
      </c>
      <c r="H126" s="258">
        <f>100-(F126/55165*100)</f>
        <v>47.040696093537569</v>
      </c>
      <c r="I126" s="6"/>
      <c r="J126" s="299">
        <v>4</v>
      </c>
      <c r="K126" s="299">
        <v>4</v>
      </c>
      <c r="L126" s="268"/>
      <c r="M126" s="268"/>
      <c r="N126" s="300">
        <v>16</v>
      </c>
      <c r="O126" s="296">
        <v>46</v>
      </c>
      <c r="P126" s="78">
        <f>P125+O126</f>
        <v>22049</v>
      </c>
      <c r="Q126" s="88">
        <f>P126/42918</f>
        <v>0.51374714571974467</v>
      </c>
      <c r="R126" s="168">
        <f>100-(P126/42918*100)</f>
        <v>48.625285428025535</v>
      </c>
      <c r="S126" s="162">
        <v>52</v>
      </c>
      <c r="T126" s="111">
        <f>S126+T125</f>
        <v>22227</v>
      </c>
      <c r="U126" s="130">
        <f>O126-S126</f>
        <v>-6</v>
      </c>
      <c r="V126" s="111">
        <f>U126+V125</f>
        <v>-178</v>
      </c>
      <c r="W126" s="174"/>
      <c r="X126" s="184"/>
      <c r="Y126" s="16"/>
      <c r="Z126" s="185"/>
      <c r="AA126" s="176"/>
      <c r="AB126" s="111"/>
      <c r="AC126" s="111"/>
      <c r="AD126" s="111"/>
      <c r="AE126" s="197"/>
      <c r="AF126" s="15"/>
      <c r="AG126" s="198"/>
      <c r="AH126" s="176"/>
      <c r="AI126" s="111"/>
      <c r="AJ126" s="111"/>
      <c r="AK126" s="111"/>
      <c r="AL126" s="270"/>
      <c r="AM126" s="84"/>
      <c r="AN126" s="6"/>
      <c r="AO126" s="6"/>
      <c r="AP126" s="6"/>
      <c r="AQ126" s="271"/>
      <c r="AR126" s="6"/>
    </row>
    <row r="127" spans="1:45" x14ac:dyDescent="0.25">
      <c r="A127" s="18" t="s">
        <v>201</v>
      </c>
      <c r="B127" s="68">
        <v>120</v>
      </c>
      <c r="C127" s="139" t="s">
        <v>694</v>
      </c>
      <c r="D127" s="274">
        <v>12.6</v>
      </c>
      <c r="E127" s="74">
        <f>I127+J127+K127+L127+M127+N127+O127+AL127+AN127+AO127+AP127+AQ127+AR127</f>
        <v>138</v>
      </c>
      <c r="F127" s="256">
        <f>E127+F126</f>
        <v>29353</v>
      </c>
      <c r="G127" s="257">
        <f>F127/55165</f>
        <v>0.53209462521526329</v>
      </c>
      <c r="H127" s="258">
        <f>100-(F127/55165*100)</f>
        <v>46.790537478473674</v>
      </c>
      <c r="I127" s="6"/>
      <c r="J127" s="267"/>
      <c r="K127" s="267"/>
      <c r="L127" s="268"/>
      <c r="M127" s="268"/>
      <c r="N127" s="300">
        <v>29</v>
      </c>
      <c r="O127" s="296">
        <v>109</v>
      </c>
      <c r="P127" s="78">
        <f>P126+O127</f>
        <v>22158</v>
      </c>
      <c r="Q127" s="88">
        <f>P127/42918</f>
        <v>0.51628687264085005</v>
      </c>
      <c r="R127" s="168">
        <f>100-(P127/42918*100)</f>
        <v>48.371312735914998</v>
      </c>
      <c r="S127" s="162">
        <v>109</v>
      </c>
      <c r="T127" s="111">
        <f>S127+T126</f>
        <v>22336</v>
      </c>
      <c r="U127" s="130">
        <f>O127-S127</f>
        <v>0</v>
      </c>
      <c r="V127" s="111">
        <f>U127+V126</f>
        <v>-178</v>
      </c>
      <c r="W127" s="174"/>
      <c r="X127" s="184"/>
      <c r="Y127" s="16"/>
      <c r="Z127" s="185"/>
      <c r="AA127" s="176"/>
      <c r="AB127" s="111"/>
      <c r="AC127" s="111"/>
      <c r="AD127" s="111"/>
      <c r="AE127" s="197"/>
      <c r="AF127" s="15"/>
      <c r="AG127" s="198"/>
      <c r="AH127" s="176"/>
      <c r="AI127" s="111"/>
      <c r="AJ127" s="111"/>
      <c r="AK127" s="111"/>
      <c r="AL127" s="270"/>
      <c r="AM127" s="84"/>
      <c r="AN127" s="6"/>
      <c r="AO127" s="6"/>
      <c r="AP127" s="6"/>
      <c r="AQ127" s="271"/>
      <c r="AR127" s="6"/>
    </row>
    <row r="128" spans="1:45" x14ac:dyDescent="0.25">
      <c r="A128" s="18" t="s">
        <v>54</v>
      </c>
      <c r="B128" s="68">
        <v>121</v>
      </c>
      <c r="C128" s="139" t="s">
        <v>675</v>
      </c>
      <c r="D128" s="274">
        <v>11.8</v>
      </c>
      <c r="E128" s="74">
        <f>I128+J128+K128+L128+M128+N128+O128+AL128+AN128+AO128+AP128+AQ128+AR128</f>
        <v>174</v>
      </c>
      <c r="F128" s="256">
        <f>E128+F127</f>
        <v>29527</v>
      </c>
      <c r="G128" s="257">
        <f>F128/55165</f>
        <v>0.53524879905737333</v>
      </c>
      <c r="H128" s="258">
        <f>100-(F128/55165*100)</f>
        <v>46.475120094262664</v>
      </c>
      <c r="I128" s="6"/>
      <c r="J128" s="267"/>
      <c r="K128" s="267"/>
      <c r="L128" s="268"/>
      <c r="M128" s="268"/>
      <c r="N128" s="300">
        <v>69</v>
      </c>
      <c r="O128" s="296">
        <v>105</v>
      </c>
      <c r="P128" s="78">
        <f>P127+O128</f>
        <v>22263</v>
      </c>
      <c r="Q128" s="88">
        <f>P128/42918</f>
        <v>0.5187333985740249</v>
      </c>
      <c r="R128" s="168">
        <f>100-(P128/42918*100)</f>
        <v>48.126660142597508</v>
      </c>
      <c r="S128" s="162">
        <v>105</v>
      </c>
      <c r="T128" s="111">
        <f>S128+T127</f>
        <v>22441</v>
      </c>
      <c r="U128" s="130">
        <f>O128-S128</f>
        <v>0</v>
      </c>
      <c r="V128" s="111">
        <f>U128+V127</f>
        <v>-178</v>
      </c>
      <c r="W128" s="174"/>
      <c r="X128" s="184"/>
      <c r="Y128" s="16"/>
      <c r="Z128" s="185"/>
      <c r="AA128" s="176"/>
      <c r="AB128" s="111"/>
      <c r="AC128" s="111"/>
      <c r="AD128" s="111"/>
      <c r="AE128" s="197"/>
      <c r="AF128" s="15"/>
      <c r="AG128" s="198"/>
      <c r="AH128" s="176"/>
      <c r="AI128" s="111"/>
      <c r="AJ128" s="111"/>
      <c r="AK128" s="111"/>
      <c r="AL128" s="270"/>
      <c r="AM128" s="84"/>
      <c r="AN128" s="6"/>
      <c r="AO128" s="6"/>
      <c r="AP128" s="6"/>
      <c r="AQ128" s="271"/>
      <c r="AR128" s="6"/>
      <c r="AS128" s="3"/>
    </row>
    <row r="129" spans="1:44" x14ac:dyDescent="0.25">
      <c r="A129" s="18" t="s">
        <v>433</v>
      </c>
      <c r="B129" s="68">
        <v>122</v>
      </c>
      <c r="C129" s="139" t="s">
        <v>583</v>
      </c>
      <c r="D129" s="274">
        <v>11.6</v>
      </c>
      <c r="E129" s="74">
        <f>I129+J129+K129+L129+M129+N129+O129+AL129+AN129+AO129+AP129+AQ129+AR129</f>
        <v>70</v>
      </c>
      <c r="F129" s="256">
        <f>E129+F128</f>
        <v>29597</v>
      </c>
      <c r="G129" s="257">
        <f>F129/55165</f>
        <v>0.53651771956856698</v>
      </c>
      <c r="H129" s="258">
        <f>100-(F129/55165*100)</f>
        <v>46.348228043143301</v>
      </c>
      <c r="I129" s="6"/>
      <c r="J129" s="299">
        <v>4</v>
      </c>
      <c r="K129" s="267"/>
      <c r="L129" s="268"/>
      <c r="M129" s="268"/>
      <c r="N129" s="300">
        <v>12</v>
      </c>
      <c r="O129" s="296">
        <v>54</v>
      </c>
      <c r="P129" s="78">
        <f>P128+O129</f>
        <v>22317</v>
      </c>
      <c r="Q129" s="88">
        <f>P129/42918</f>
        <v>0.51999161191108623</v>
      </c>
      <c r="R129" s="168">
        <f>100-(P129/42918*100)</f>
        <v>48.00083880889138</v>
      </c>
      <c r="S129" s="162">
        <v>54</v>
      </c>
      <c r="T129" s="111">
        <f>S129+T128</f>
        <v>22495</v>
      </c>
      <c r="U129" s="130">
        <f>O129-S129</f>
        <v>0</v>
      </c>
      <c r="V129" s="111">
        <f>U129+V128</f>
        <v>-178</v>
      </c>
      <c r="W129" s="174"/>
      <c r="X129" s="184"/>
      <c r="Y129" s="16"/>
      <c r="Z129" s="185"/>
      <c r="AA129" s="176"/>
      <c r="AB129" s="111"/>
      <c r="AC129" s="111"/>
      <c r="AD129" s="111"/>
      <c r="AE129" s="197"/>
      <c r="AF129" s="15"/>
      <c r="AG129" s="198"/>
      <c r="AH129" s="176"/>
      <c r="AI129" s="111"/>
      <c r="AJ129" s="111"/>
      <c r="AK129" s="111"/>
      <c r="AL129" s="270"/>
      <c r="AM129" s="84"/>
      <c r="AN129" s="6"/>
      <c r="AO129" s="6"/>
      <c r="AP129" s="6"/>
      <c r="AQ129" s="271"/>
      <c r="AR129" s="6"/>
    </row>
    <row r="130" spans="1:44" x14ac:dyDescent="0.25">
      <c r="A130" s="18" t="s">
        <v>428</v>
      </c>
      <c r="B130" s="68">
        <v>123</v>
      </c>
      <c r="C130" s="139" t="s">
        <v>587</v>
      </c>
      <c r="D130" s="274">
        <v>11.6</v>
      </c>
      <c r="E130" s="74">
        <f>I130+J130+K130+L130+M130+N130+O130+AL130+AN130+AO130+AP130+AQ130+AR130</f>
        <v>105</v>
      </c>
      <c r="F130" s="256">
        <f>E130+F129</f>
        <v>29702</v>
      </c>
      <c r="G130" s="257">
        <f>F130/55165</f>
        <v>0.53842110033535762</v>
      </c>
      <c r="H130" s="258">
        <f>100-(F130/55165*100)</f>
        <v>46.157889966464239</v>
      </c>
      <c r="I130" s="6"/>
      <c r="J130" s="299">
        <v>6</v>
      </c>
      <c r="K130" s="267"/>
      <c r="L130" s="268"/>
      <c r="M130" s="268"/>
      <c r="N130" s="300">
        <v>30</v>
      </c>
      <c r="O130" s="296">
        <v>69</v>
      </c>
      <c r="P130" s="78">
        <f>P129+O130</f>
        <v>22386</v>
      </c>
      <c r="Q130" s="88">
        <f>P130/42918</f>
        <v>0.52159932895288685</v>
      </c>
      <c r="R130" s="168">
        <f>100-(P130/42918*100)</f>
        <v>47.840067104711316</v>
      </c>
      <c r="S130" s="162">
        <v>77</v>
      </c>
      <c r="T130" s="111">
        <f>S130+T129</f>
        <v>22572</v>
      </c>
      <c r="U130" s="130">
        <f>O130-S130</f>
        <v>-8</v>
      </c>
      <c r="V130" s="111">
        <f>U130+V129</f>
        <v>-186</v>
      </c>
      <c r="W130" s="174"/>
      <c r="X130" s="184"/>
      <c r="Y130" s="16"/>
      <c r="Z130" s="185"/>
      <c r="AA130" s="176"/>
      <c r="AB130" s="111"/>
      <c r="AC130" s="111"/>
      <c r="AD130" s="111"/>
      <c r="AE130" s="197"/>
      <c r="AF130" s="15"/>
      <c r="AG130" s="198"/>
      <c r="AH130" s="176"/>
      <c r="AI130" s="111"/>
      <c r="AJ130" s="111"/>
      <c r="AK130" s="111"/>
      <c r="AL130" s="270"/>
      <c r="AM130" s="84"/>
      <c r="AN130" s="6"/>
      <c r="AO130" s="6"/>
      <c r="AP130" s="6"/>
      <c r="AQ130" s="271"/>
      <c r="AR130" s="6"/>
    </row>
    <row r="131" spans="1:44" x14ac:dyDescent="0.25">
      <c r="A131" s="18" t="s">
        <v>432</v>
      </c>
      <c r="B131" s="68">
        <v>124</v>
      </c>
      <c r="C131" s="139" t="s">
        <v>585</v>
      </c>
      <c r="D131" s="274">
        <v>11.6</v>
      </c>
      <c r="E131" s="74">
        <f>I131+J131+K131+L131+M131+N131+O131+AL131+AN131+AO131+AP131+AQ131+AR131</f>
        <v>70</v>
      </c>
      <c r="F131" s="256">
        <f>E131+F130</f>
        <v>29772</v>
      </c>
      <c r="G131" s="257">
        <f>F131/55165</f>
        <v>0.53969002084655127</v>
      </c>
      <c r="H131" s="258">
        <f>100-(F131/55165*100)</f>
        <v>46.030997915344877</v>
      </c>
      <c r="I131" s="6"/>
      <c r="J131" s="299">
        <v>4</v>
      </c>
      <c r="K131" s="267"/>
      <c r="L131" s="268"/>
      <c r="M131" s="268"/>
      <c r="N131" s="300">
        <v>20</v>
      </c>
      <c r="O131" s="296">
        <v>46</v>
      </c>
      <c r="P131" s="78">
        <f>P130+O131</f>
        <v>22432</v>
      </c>
      <c r="Q131" s="88">
        <f>P131/42918</f>
        <v>0.52267114031408735</v>
      </c>
      <c r="R131" s="168">
        <f>100-(P131/42918*100)</f>
        <v>47.732885968591262</v>
      </c>
      <c r="S131" s="162">
        <v>51</v>
      </c>
      <c r="T131" s="111">
        <f>S131+T130</f>
        <v>22623</v>
      </c>
      <c r="U131" s="130">
        <f>O131-S131</f>
        <v>-5</v>
      </c>
      <c r="V131" s="111">
        <f>U131+V130</f>
        <v>-191</v>
      </c>
      <c r="W131" s="174"/>
      <c r="X131" s="184"/>
      <c r="Y131" s="16"/>
      <c r="Z131" s="185"/>
      <c r="AA131" s="176"/>
      <c r="AB131" s="111"/>
      <c r="AC131" s="111"/>
      <c r="AD131" s="111"/>
      <c r="AE131" s="197"/>
      <c r="AF131" s="15"/>
      <c r="AG131" s="198"/>
      <c r="AH131" s="176"/>
      <c r="AI131" s="111"/>
      <c r="AJ131" s="111"/>
      <c r="AK131" s="111"/>
      <c r="AL131" s="270"/>
      <c r="AM131" s="84"/>
      <c r="AN131" s="6"/>
      <c r="AO131" s="6"/>
      <c r="AP131" s="6"/>
      <c r="AQ131" s="271"/>
      <c r="AR131" s="6"/>
    </row>
    <row r="132" spans="1:44" x14ac:dyDescent="0.25">
      <c r="A132" s="18" t="s">
        <v>145</v>
      </c>
      <c r="B132" s="68">
        <v>125</v>
      </c>
      <c r="C132" s="139" t="s">
        <v>615</v>
      </c>
      <c r="D132" s="274">
        <v>11.6</v>
      </c>
      <c r="E132" s="74">
        <f>I132+J132+K132+L132+M132+N132+O132+AL132+AN132+AO132+AP132+AQ132+AR132</f>
        <v>70</v>
      </c>
      <c r="F132" s="256">
        <f>E132+F131</f>
        <v>29842</v>
      </c>
      <c r="G132" s="257">
        <f>F132/55165</f>
        <v>0.54095894135774492</v>
      </c>
      <c r="H132" s="258">
        <f>100-(F132/55165*100)</f>
        <v>45.904105864225507</v>
      </c>
      <c r="I132" s="6"/>
      <c r="J132" s="299">
        <v>4</v>
      </c>
      <c r="K132" s="267"/>
      <c r="L132" s="268"/>
      <c r="M132" s="268"/>
      <c r="N132" s="300">
        <v>21</v>
      </c>
      <c r="O132" s="296">
        <v>45</v>
      </c>
      <c r="P132" s="78">
        <f>P131+O132</f>
        <v>22477</v>
      </c>
      <c r="Q132" s="88">
        <f>P132/42918</f>
        <v>0.52371965142830512</v>
      </c>
      <c r="R132" s="168">
        <f>100-(P132/42918*100)</f>
        <v>47.628034857169489</v>
      </c>
      <c r="S132" s="162">
        <v>45</v>
      </c>
      <c r="T132" s="111">
        <f>S132+T131</f>
        <v>22668</v>
      </c>
      <c r="U132" s="130">
        <f>O132-S132</f>
        <v>0</v>
      </c>
      <c r="V132" s="111">
        <f>U132+V131</f>
        <v>-191</v>
      </c>
      <c r="W132" s="174"/>
      <c r="X132" s="184"/>
      <c r="Y132" s="16"/>
      <c r="Z132" s="185"/>
      <c r="AA132" s="176"/>
      <c r="AB132" s="111"/>
      <c r="AC132" s="111"/>
      <c r="AD132" s="111"/>
      <c r="AE132" s="197"/>
      <c r="AF132" s="15"/>
      <c r="AG132" s="198"/>
      <c r="AH132" s="176"/>
      <c r="AI132" s="111"/>
      <c r="AJ132" s="111"/>
      <c r="AK132" s="111"/>
      <c r="AL132" s="270"/>
      <c r="AM132" s="84"/>
      <c r="AN132" s="6"/>
      <c r="AO132" s="6"/>
      <c r="AP132" s="6"/>
      <c r="AQ132" s="271"/>
      <c r="AR132" s="6"/>
    </row>
    <row r="133" spans="1:44" x14ac:dyDescent="0.25">
      <c r="A133" s="18" t="s">
        <v>195</v>
      </c>
      <c r="B133" s="68">
        <v>126</v>
      </c>
      <c r="C133" s="139" t="s">
        <v>703</v>
      </c>
      <c r="D133" s="274">
        <v>11.6</v>
      </c>
      <c r="E133" s="74">
        <f>I133+J133+K133+L133+M133+N133+O133+AL133+AN133+AO133+AP133+AQ133+AR133</f>
        <v>70</v>
      </c>
      <c r="F133" s="256">
        <f>E133+F132</f>
        <v>29912</v>
      </c>
      <c r="G133" s="257">
        <f>F133/55165</f>
        <v>0.54222786186893868</v>
      </c>
      <c r="H133" s="258">
        <f>100-(F133/55165*100)</f>
        <v>45.77721381310613</v>
      </c>
      <c r="I133" s="6"/>
      <c r="J133" s="299">
        <v>4</v>
      </c>
      <c r="K133" s="267"/>
      <c r="L133" s="268"/>
      <c r="M133" s="268"/>
      <c r="N133" s="300">
        <v>20</v>
      </c>
      <c r="O133" s="296">
        <v>46</v>
      </c>
      <c r="P133" s="78">
        <f>P132+O133</f>
        <v>22523</v>
      </c>
      <c r="Q133" s="88">
        <f>P133/42918</f>
        <v>0.52479146278950561</v>
      </c>
      <c r="R133" s="168">
        <f>100-(P133/42918*100)</f>
        <v>47.520853721049441</v>
      </c>
      <c r="S133" s="162">
        <v>56</v>
      </c>
      <c r="T133" s="111">
        <f>S133+T132</f>
        <v>22724</v>
      </c>
      <c r="U133" s="130">
        <f>O133-S133</f>
        <v>-10</v>
      </c>
      <c r="V133" s="111">
        <f>U133+V132</f>
        <v>-201</v>
      </c>
      <c r="W133" s="174"/>
      <c r="X133" s="184"/>
      <c r="Y133" s="16"/>
      <c r="Z133" s="185"/>
      <c r="AA133" s="176"/>
      <c r="AB133" s="111"/>
      <c r="AC133" s="111"/>
      <c r="AD133" s="111"/>
      <c r="AE133" s="197"/>
      <c r="AF133" s="15"/>
      <c r="AG133" s="198"/>
      <c r="AH133" s="176"/>
      <c r="AI133" s="111"/>
      <c r="AJ133" s="111"/>
      <c r="AK133" s="111"/>
      <c r="AL133" s="270"/>
      <c r="AM133" s="84"/>
      <c r="AN133" s="6"/>
      <c r="AO133" s="6"/>
      <c r="AP133" s="6"/>
      <c r="AQ133" s="271"/>
      <c r="AR133" s="6"/>
    </row>
    <row r="134" spans="1:44" x14ac:dyDescent="0.25">
      <c r="A134" s="18" t="s">
        <v>192</v>
      </c>
      <c r="B134" s="68">
        <v>127</v>
      </c>
      <c r="C134" s="139" t="s">
        <v>711</v>
      </c>
      <c r="D134" s="274">
        <v>10.4</v>
      </c>
      <c r="E134" s="74">
        <f>I134+J134+K134+L134+M134+N134+O134+AL134+AN134+AO134+AP134+AQ134+AR134</f>
        <v>65</v>
      </c>
      <c r="F134" s="256">
        <f>E134+F133</f>
        <v>29977</v>
      </c>
      <c r="G134" s="257">
        <f>F134/55165</f>
        <v>0.54340614520076136</v>
      </c>
      <c r="H134" s="258">
        <f>100-(F134/55165*100)</f>
        <v>45.659385479923863</v>
      </c>
      <c r="I134" s="6"/>
      <c r="J134" s="299">
        <v>4</v>
      </c>
      <c r="K134" s="299">
        <v>4</v>
      </c>
      <c r="L134" s="268"/>
      <c r="M134" s="268"/>
      <c r="N134" s="300">
        <v>16</v>
      </c>
      <c r="O134" s="296">
        <v>41</v>
      </c>
      <c r="P134" s="78">
        <f>P133+O134</f>
        <v>22564</v>
      </c>
      <c r="Q134" s="88">
        <f>P134/42918</f>
        <v>0.52574677291579286</v>
      </c>
      <c r="R134" s="168">
        <f>100-(P134/42918*100)</f>
        <v>47.425322708420715</v>
      </c>
      <c r="S134" s="162">
        <v>48</v>
      </c>
      <c r="T134" s="111">
        <f>S134+T133</f>
        <v>22772</v>
      </c>
      <c r="U134" s="130">
        <f>O134-S134</f>
        <v>-7</v>
      </c>
      <c r="V134" s="111">
        <f>U134+V133</f>
        <v>-208</v>
      </c>
      <c r="W134" s="174"/>
      <c r="X134" s="184"/>
      <c r="Y134" s="16"/>
      <c r="Z134" s="185"/>
      <c r="AA134" s="176"/>
      <c r="AB134" s="111"/>
      <c r="AC134" s="111"/>
      <c r="AD134" s="111"/>
      <c r="AE134" s="197"/>
      <c r="AF134" s="15"/>
      <c r="AG134" s="198"/>
      <c r="AH134" s="176"/>
      <c r="AI134" s="111"/>
      <c r="AJ134" s="111"/>
      <c r="AK134" s="111"/>
      <c r="AL134" s="270"/>
      <c r="AM134" s="84"/>
      <c r="AN134" s="6"/>
      <c r="AO134" s="6"/>
      <c r="AP134" s="6"/>
      <c r="AQ134" s="271"/>
      <c r="AR134" s="6"/>
    </row>
    <row r="135" spans="1:44" x14ac:dyDescent="0.25">
      <c r="A135" s="18" t="s">
        <v>87</v>
      </c>
      <c r="B135" s="68">
        <v>128</v>
      </c>
      <c r="C135" s="139" t="s">
        <v>688</v>
      </c>
      <c r="D135" s="274">
        <v>11.6</v>
      </c>
      <c r="E135" s="74">
        <f>I135+J135+K135+L135+M135+N135+O135+AL135+AN135+AO135+AP135+AQ135+AR135</f>
        <v>68</v>
      </c>
      <c r="F135" s="256">
        <f>E135+F134</f>
        <v>30045</v>
      </c>
      <c r="G135" s="257">
        <f>F135/55165</f>
        <v>0.5446388108402066</v>
      </c>
      <c r="H135" s="258">
        <f>100-(F135/55165*100)</f>
        <v>45.536118915979337</v>
      </c>
      <c r="I135" s="6"/>
      <c r="J135" s="299">
        <v>4</v>
      </c>
      <c r="K135" s="267"/>
      <c r="L135" s="268"/>
      <c r="M135" s="268"/>
      <c r="N135" s="300">
        <v>20</v>
      </c>
      <c r="O135" s="296">
        <v>34</v>
      </c>
      <c r="P135" s="78">
        <f>P134+O135</f>
        <v>22598</v>
      </c>
      <c r="Q135" s="88">
        <f>P135/42918</f>
        <v>0.52653898131320187</v>
      </c>
      <c r="R135" s="168">
        <f>100-(P135/42918*100)</f>
        <v>47.34610186867981</v>
      </c>
      <c r="S135" s="162">
        <v>42</v>
      </c>
      <c r="T135" s="111">
        <f>S135+T134</f>
        <v>22814</v>
      </c>
      <c r="U135" s="130">
        <f>O135-S135</f>
        <v>-8</v>
      </c>
      <c r="V135" s="111">
        <f>U135+V134</f>
        <v>-216</v>
      </c>
      <c r="W135" s="174"/>
      <c r="X135" s="184"/>
      <c r="Y135" s="16"/>
      <c r="Z135" s="185"/>
      <c r="AA135" s="176"/>
      <c r="AB135" s="111"/>
      <c r="AC135" s="111"/>
      <c r="AD135" s="111"/>
      <c r="AE135" s="197"/>
      <c r="AF135" s="15"/>
      <c r="AG135" s="198"/>
      <c r="AH135" s="176"/>
      <c r="AI135" s="111"/>
      <c r="AJ135" s="111"/>
      <c r="AK135" s="111"/>
      <c r="AL135" s="301">
        <v>10</v>
      </c>
      <c r="AM135" s="84"/>
      <c r="AN135" s="6"/>
      <c r="AO135" s="6"/>
      <c r="AP135" s="6"/>
      <c r="AQ135" s="271"/>
      <c r="AR135" s="6"/>
    </row>
    <row r="136" spans="1:44" x14ac:dyDescent="0.25">
      <c r="A136" s="18" t="s">
        <v>88</v>
      </c>
      <c r="B136" s="68">
        <v>129</v>
      </c>
      <c r="C136" s="139" t="s">
        <v>689</v>
      </c>
      <c r="D136" s="274"/>
      <c r="E136" s="74">
        <f>I136+J136+K136+L136+M136+N136+O136+AL136+AN136+AO136+AP136+AQ136+AR136</f>
        <v>70</v>
      </c>
      <c r="F136" s="256">
        <f>E136+F135</f>
        <v>30115</v>
      </c>
      <c r="G136" s="257">
        <f>F136/55165</f>
        <v>0.54590773135140036</v>
      </c>
      <c r="H136" s="258">
        <f>100-(F136/55165*100)</f>
        <v>45.409226864859967</v>
      </c>
      <c r="I136" s="6"/>
      <c r="J136" s="299">
        <v>4</v>
      </c>
      <c r="K136" s="267"/>
      <c r="L136" s="268"/>
      <c r="M136" s="268"/>
      <c r="N136" s="300">
        <v>21</v>
      </c>
      <c r="O136" s="296">
        <v>35</v>
      </c>
      <c r="P136" s="78">
        <f>P135+O136</f>
        <v>22633</v>
      </c>
      <c r="Q136" s="88">
        <f>P136/42918</f>
        <v>0.5273544899575936</v>
      </c>
      <c r="R136" s="168">
        <f>100-(P136/42918*100)</f>
        <v>47.264551004240637</v>
      </c>
      <c r="S136" s="162">
        <v>42</v>
      </c>
      <c r="T136" s="111">
        <f>S136+T135</f>
        <v>22856</v>
      </c>
      <c r="U136" s="130">
        <f>O136-S136</f>
        <v>-7</v>
      </c>
      <c r="V136" s="111">
        <f>U136+V135</f>
        <v>-223</v>
      </c>
      <c r="W136" s="174"/>
      <c r="X136" s="184"/>
      <c r="Y136" s="16"/>
      <c r="Z136" s="185"/>
      <c r="AA136" s="176"/>
      <c r="AB136" s="111"/>
      <c r="AC136" s="111"/>
      <c r="AD136" s="111"/>
      <c r="AE136" s="197"/>
      <c r="AF136" s="15"/>
      <c r="AG136" s="198"/>
      <c r="AH136" s="176"/>
      <c r="AI136" s="111"/>
      <c r="AJ136" s="111"/>
      <c r="AK136" s="111"/>
      <c r="AL136" s="301">
        <v>10</v>
      </c>
      <c r="AM136" s="84"/>
      <c r="AN136" s="6"/>
      <c r="AO136" s="6"/>
      <c r="AP136" s="6"/>
      <c r="AQ136" s="271"/>
      <c r="AR136" s="6"/>
    </row>
    <row r="137" spans="1:44" x14ac:dyDescent="0.25">
      <c r="A137" s="18" t="s">
        <v>85</v>
      </c>
      <c r="B137" s="68">
        <v>130</v>
      </c>
      <c r="C137" s="139" t="s">
        <v>690</v>
      </c>
      <c r="D137" s="274">
        <v>13.6</v>
      </c>
      <c r="E137" s="74">
        <f>I137+J137+K137+L137+M137+N137+O137+AL137+AN137+AO137+AP137+AQ137+AR137</f>
        <v>70</v>
      </c>
      <c r="F137" s="256">
        <f>E137+F136</f>
        <v>30185</v>
      </c>
      <c r="G137" s="257">
        <f>F137/55165</f>
        <v>0.54717665186259401</v>
      </c>
      <c r="H137" s="258">
        <f>100-(F137/55165*100)</f>
        <v>45.282334813740597</v>
      </c>
      <c r="I137" s="6"/>
      <c r="J137" s="299">
        <v>4</v>
      </c>
      <c r="K137" s="267"/>
      <c r="L137" s="268"/>
      <c r="M137" s="268"/>
      <c r="N137" s="300">
        <v>21</v>
      </c>
      <c r="O137" s="296">
        <v>35</v>
      </c>
      <c r="P137" s="78">
        <f>P136+O137</f>
        <v>22668</v>
      </c>
      <c r="Q137" s="88">
        <f>P137/42918</f>
        <v>0.52816999860198521</v>
      </c>
      <c r="R137" s="168">
        <f>100-(P137/42918*100)</f>
        <v>47.183000139801479</v>
      </c>
      <c r="S137" s="162">
        <v>41</v>
      </c>
      <c r="T137" s="111">
        <f>S137+T136</f>
        <v>22897</v>
      </c>
      <c r="U137" s="130">
        <f>O137-S137</f>
        <v>-6</v>
      </c>
      <c r="V137" s="111">
        <f>U137+V136</f>
        <v>-229</v>
      </c>
      <c r="W137" s="174"/>
      <c r="X137" s="184"/>
      <c r="Y137" s="16"/>
      <c r="Z137" s="185"/>
      <c r="AA137" s="176"/>
      <c r="AB137" s="111"/>
      <c r="AC137" s="111"/>
      <c r="AD137" s="111"/>
      <c r="AE137" s="197"/>
      <c r="AF137" s="15"/>
      <c r="AG137" s="198"/>
      <c r="AH137" s="176"/>
      <c r="AI137" s="111"/>
      <c r="AJ137" s="111"/>
      <c r="AK137" s="111"/>
      <c r="AL137" s="301">
        <v>10</v>
      </c>
      <c r="AM137" s="84"/>
      <c r="AN137" s="6"/>
      <c r="AO137" s="6"/>
      <c r="AP137" s="6"/>
      <c r="AQ137" s="271"/>
      <c r="AR137" s="6"/>
    </row>
    <row r="138" spans="1:44" x14ac:dyDescent="0.25">
      <c r="A138" s="18" t="s">
        <v>86</v>
      </c>
      <c r="B138" s="68">
        <v>131</v>
      </c>
      <c r="C138" s="139" t="s">
        <v>686</v>
      </c>
      <c r="D138" s="274">
        <v>10.6</v>
      </c>
      <c r="E138" s="74">
        <f>I138+J138+K138+L138+M138+N138+O138+AL138+AN138+AO138+AP138+AQ138+AR138</f>
        <v>70</v>
      </c>
      <c r="F138" s="256">
        <f>E138+F137</f>
        <v>30255</v>
      </c>
      <c r="G138" s="257">
        <f>F138/55165</f>
        <v>0.54844557237378777</v>
      </c>
      <c r="H138" s="258">
        <f>100-(F138/55165*100)</f>
        <v>45.15544276262122</v>
      </c>
      <c r="I138" s="6"/>
      <c r="J138" s="299">
        <v>4</v>
      </c>
      <c r="K138" s="267"/>
      <c r="L138" s="268"/>
      <c r="M138" s="268"/>
      <c r="N138" s="300">
        <v>22</v>
      </c>
      <c r="O138" s="296">
        <v>39</v>
      </c>
      <c r="P138" s="78">
        <f>P137+O138</f>
        <v>22707</v>
      </c>
      <c r="Q138" s="88">
        <f>P138/42918</f>
        <v>0.52907870823430725</v>
      </c>
      <c r="R138" s="168">
        <f>100-(P138/42918*100)</f>
        <v>47.092129176569273</v>
      </c>
      <c r="S138" s="162">
        <v>21</v>
      </c>
      <c r="T138" s="111">
        <f>S138+T137</f>
        <v>22918</v>
      </c>
      <c r="U138" s="130">
        <f>O138-S138</f>
        <v>18</v>
      </c>
      <c r="V138" s="111">
        <f>U138+V137</f>
        <v>-211</v>
      </c>
      <c r="W138" s="174"/>
      <c r="X138" s="184"/>
      <c r="Y138" s="16"/>
      <c r="Z138" s="185"/>
      <c r="AA138" s="176"/>
      <c r="AB138" s="111"/>
      <c r="AC138" s="111"/>
      <c r="AD138" s="111"/>
      <c r="AE138" s="197"/>
      <c r="AF138" s="15"/>
      <c r="AG138" s="198"/>
      <c r="AH138" s="176"/>
      <c r="AI138" s="111"/>
      <c r="AJ138" s="111"/>
      <c r="AK138" s="111"/>
      <c r="AL138" s="301">
        <v>5</v>
      </c>
      <c r="AM138" s="84"/>
      <c r="AN138" s="6"/>
      <c r="AO138" s="6"/>
      <c r="AP138" s="6"/>
      <c r="AQ138" s="271"/>
      <c r="AR138" s="6"/>
    </row>
    <row r="139" spans="1:44" x14ac:dyDescent="0.25">
      <c r="A139" s="18" t="s">
        <v>187</v>
      </c>
      <c r="B139" s="68">
        <v>132</v>
      </c>
      <c r="C139" s="139" t="s">
        <v>663</v>
      </c>
      <c r="D139" s="274">
        <v>13.8</v>
      </c>
      <c r="E139" s="74">
        <f>I139+J139+K139+L139+M139+N139+O139+AL139+AN139+AO139+AP139+AQ139+AR139</f>
        <v>70</v>
      </c>
      <c r="F139" s="256">
        <f>E139+F138</f>
        <v>30325</v>
      </c>
      <c r="G139" s="257">
        <f>F139/55165</f>
        <v>0.54971449288498142</v>
      </c>
      <c r="H139" s="258">
        <f>100-(F139/55165*100)</f>
        <v>45.028550711501858</v>
      </c>
      <c r="I139" s="6"/>
      <c r="J139" s="299">
        <v>4</v>
      </c>
      <c r="K139" s="267"/>
      <c r="L139" s="268"/>
      <c r="M139" s="268"/>
      <c r="N139" s="300">
        <v>22</v>
      </c>
      <c r="O139" s="296">
        <v>44</v>
      </c>
      <c r="P139" s="78">
        <f>P138+O139</f>
        <v>22751</v>
      </c>
      <c r="Q139" s="88">
        <f>P139/42918</f>
        <v>0.53010391910154253</v>
      </c>
      <c r="R139" s="168">
        <f>100-(P139/42918*100)</f>
        <v>46.989608089845746</v>
      </c>
      <c r="S139" s="162">
        <v>55</v>
      </c>
      <c r="T139" s="111">
        <f>S139+T138</f>
        <v>22973</v>
      </c>
      <c r="U139" s="130">
        <f>O139-S139</f>
        <v>-11</v>
      </c>
      <c r="V139" s="111">
        <f>U139+V138</f>
        <v>-222</v>
      </c>
      <c r="W139" s="174"/>
      <c r="X139" s="184"/>
      <c r="Y139" s="16"/>
      <c r="Z139" s="185"/>
      <c r="AA139" s="176"/>
      <c r="AB139" s="111"/>
      <c r="AC139" s="111"/>
      <c r="AD139" s="111"/>
      <c r="AE139" s="197"/>
      <c r="AF139" s="15"/>
      <c r="AG139" s="198"/>
      <c r="AH139" s="176"/>
      <c r="AI139" s="111"/>
      <c r="AJ139" s="111"/>
      <c r="AK139" s="111"/>
      <c r="AL139" s="270"/>
      <c r="AM139" s="84"/>
      <c r="AN139" s="6"/>
      <c r="AO139" s="6"/>
      <c r="AP139" s="6"/>
      <c r="AQ139" s="271"/>
      <c r="AR139" s="6"/>
    </row>
    <row r="140" spans="1:44" x14ac:dyDescent="0.25">
      <c r="A140" s="18" t="s">
        <v>189</v>
      </c>
      <c r="B140" s="68">
        <v>133</v>
      </c>
      <c r="C140" s="139" t="s">
        <v>665</v>
      </c>
      <c r="D140" s="274">
        <v>13.6</v>
      </c>
      <c r="E140" s="74">
        <f>I140+J140+K140+L140+M140+N140+O140+AL140+AN140+AO140+AP140+AQ140+AR140</f>
        <v>69</v>
      </c>
      <c r="F140" s="256">
        <f>E140+F139</f>
        <v>30394</v>
      </c>
      <c r="G140" s="257">
        <f>F140/55165</f>
        <v>0.55096528596030092</v>
      </c>
      <c r="H140" s="258">
        <f>100-(F140/55165*100)</f>
        <v>44.90347140396991</v>
      </c>
      <c r="I140" s="6"/>
      <c r="J140" s="299">
        <v>4</v>
      </c>
      <c r="K140" s="267"/>
      <c r="L140" s="268"/>
      <c r="M140" s="268"/>
      <c r="N140" s="300">
        <v>21</v>
      </c>
      <c r="O140" s="296">
        <v>39</v>
      </c>
      <c r="P140" s="78">
        <f>P139+O140</f>
        <v>22790</v>
      </c>
      <c r="Q140" s="88">
        <f>P140/42918</f>
        <v>0.53101262873386457</v>
      </c>
      <c r="R140" s="168">
        <f>100-(P140/42918*100)</f>
        <v>46.89873712661354</v>
      </c>
      <c r="S140" s="162">
        <v>50</v>
      </c>
      <c r="T140" s="111">
        <f>S140+T139</f>
        <v>23023</v>
      </c>
      <c r="U140" s="130">
        <f>O140-S140</f>
        <v>-11</v>
      </c>
      <c r="V140" s="111">
        <f>U140+V139</f>
        <v>-233</v>
      </c>
      <c r="W140" s="174"/>
      <c r="X140" s="184"/>
      <c r="Y140" s="16"/>
      <c r="Z140" s="185"/>
      <c r="AA140" s="176"/>
      <c r="AB140" s="111"/>
      <c r="AC140" s="111"/>
      <c r="AD140" s="111"/>
      <c r="AE140" s="197"/>
      <c r="AF140" s="15"/>
      <c r="AG140" s="198"/>
      <c r="AH140" s="176"/>
      <c r="AI140" s="111"/>
      <c r="AJ140" s="111"/>
      <c r="AK140" s="111"/>
      <c r="AL140" s="301">
        <v>5</v>
      </c>
      <c r="AM140" s="84"/>
      <c r="AN140" s="6"/>
      <c r="AO140" s="6"/>
      <c r="AP140" s="6"/>
      <c r="AQ140" s="271"/>
      <c r="AR140" s="6"/>
    </row>
    <row r="141" spans="1:44" x14ac:dyDescent="0.25">
      <c r="A141" s="18" t="s">
        <v>185</v>
      </c>
      <c r="B141" s="68">
        <v>134</v>
      </c>
      <c r="C141" s="139" t="s">
        <v>666</v>
      </c>
      <c r="D141" s="274"/>
      <c r="E141" s="74">
        <f>I141+J141+K141+L141+M141+N141+O141+AL141+AN141+AO141+AP141+AQ141+AR141</f>
        <v>72</v>
      </c>
      <c r="F141" s="256">
        <f>E141+F140</f>
        <v>30466</v>
      </c>
      <c r="G141" s="257">
        <f>F141/55165</f>
        <v>0.55227046134324298</v>
      </c>
      <c r="H141" s="258">
        <f>100-(F141/55165*100)</f>
        <v>44.772953865675703</v>
      </c>
      <c r="I141" s="6"/>
      <c r="J141" s="299">
        <v>4</v>
      </c>
      <c r="K141" s="267"/>
      <c r="L141" s="268"/>
      <c r="M141" s="268"/>
      <c r="N141" s="300">
        <v>22</v>
      </c>
      <c r="O141" s="296">
        <v>39</v>
      </c>
      <c r="P141" s="78">
        <f>P140+O141</f>
        <v>22829</v>
      </c>
      <c r="Q141" s="88">
        <f>P141/42918</f>
        <v>0.53192133836618671</v>
      </c>
      <c r="R141" s="168">
        <f>100-(P141/42918*100)</f>
        <v>46.807866163381327</v>
      </c>
      <c r="S141" s="162">
        <v>55</v>
      </c>
      <c r="T141" s="111">
        <f>S141+T140</f>
        <v>23078</v>
      </c>
      <c r="U141" s="130">
        <f>O141-S141</f>
        <v>-16</v>
      </c>
      <c r="V141" s="111">
        <f>U141+V140</f>
        <v>-249</v>
      </c>
      <c r="W141" s="174"/>
      <c r="X141" s="184"/>
      <c r="Y141" s="16"/>
      <c r="Z141" s="185"/>
      <c r="AA141" s="176"/>
      <c r="AB141" s="111"/>
      <c r="AC141" s="111"/>
      <c r="AD141" s="111"/>
      <c r="AE141" s="197"/>
      <c r="AF141" s="15"/>
      <c r="AG141" s="198"/>
      <c r="AH141" s="176"/>
      <c r="AI141" s="111"/>
      <c r="AJ141" s="111"/>
      <c r="AK141" s="111"/>
      <c r="AL141" s="301">
        <v>5</v>
      </c>
      <c r="AM141" s="84"/>
      <c r="AN141" s="6"/>
      <c r="AO141" s="298">
        <v>2</v>
      </c>
      <c r="AP141" s="6"/>
      <c r="AQ141" s="271"/>
      <c r="AR141" s="6"/>
    </row>
    <row r="142" spans="1:44" x14ac:dyDescent="0.25">
      <c r="A142" s="18" t="s">
        <v>188</v>
      </c>
      <c r="B142" s="68">
        <v>135</v>
      </c>
      <c r="C142" s="139" t="s">
        <v>664</v>
      </c>
      <c r="D142" s="274">
        <v>11.8</v>
      </c>
      <c r="E142" s="74">
        <f>I142+J142+K142+L142+M142+N142+O142+AL142+AN142+AO142+AP142+AQ142+AR142</f>
        <v>70</v>
      </c>
      <c r="F142" s="256">
        <f>E142+F141</f>
        <v>30536</v>
      </c>
      <c r="G142" s="257">
        <f>F142/55165</f>
        <v>0.55353938185443674</v>
      </c>
      <c r="H142" s="258">
        <f>100-(F142/55165*100)</f>
        <v>44.646061814556326</v>
      </c>
      <c r="I142" s="6"/>
      <c r="J142" s="299">
        <v>4</v>
      </c>
      <c r="K142" s="267"/>
      <c r="L142" s="268"/>
      <c r="M142" s="268"/>
      <c r="N142" s="300">
        <v>22</v>
      </c>
      <c r="O142" s="296">
        <v>39</v>
      </c>
      <c r="P142" s="78">
        <f>P141+O142</f>
        <v>22868</v>
      </c>
      <c r="Q142" s="88">
        <f>P142/42918</f>
        <v>0.53283004799850875</v>
      </c>
      <c r="R142" s="168">
        <f>100-(P142/42918*100)</f>
        <v>46.716995200149128</v>
      </c>
      <c r="S142" s="162">
        <v>50</v>
      </c>
      <c r="T142" s="111">
        <f>S142+T141</f>
        <v>23128</v>
      </c>
      <c r="U142" s="130">
        <f>O142-S142</f>
        <v>-11</v>
      </c>
      <c r="V142" s="111">
        <f>U142+V141</f>
        <v>-260</v>
      </c>
      <c r="W142" s="174"/>
      <c r="X142" s="184"/>
      <c r="Y142" s="16"/>
      <c r="Z142" s="185"/>
      <c r="AA142" s="176"/>
      <c r="AB142" s="111"/>
      <c r="AC142" s="111"/>
      <c r="AD142" s="111"/>
      <c r="AE142" s="197"/>
      <c r="AF142" s="15"/>
      <c r="AG142" s="198"/>
      <c r="AH142" s="176"/>
      <c r="AI142" s="111"/>
      <c r="AJ142" s="111"/>
      <c r="AK142" s="111"/>
      <c r="AL142" s="301">
        <v>5</v>
      </c>
      <c r="AM142" s="84"/>
      <c r="AN142" s="6"/>
      <c r="AO142" s="6"/>
      <c r="AP142" s="6"/>
      <c r="AQ142" s="271"/>
      <c r="AR142" s="6"/>
    </row>
    <row r="143" spans="1:44" x14ac:dyDescent="0.25">
      <c r="A143" s="18" t="s">
        <v>939</v>
      </c>
      <c r="B143" s="68">
        <v>136</v>
      </c>
      <c r="C143" s="139" t="s">
        <v>641</v>
      </c>
      <c r="D143" s="274">
        <v>11.1</v>
      </c>
      <c r="E143" s="74">
        <f>I143+J143+K143+L143+M143+N143+O143+AL143+AN143+AO143+AP143+AQ143+AR143</f>
        <v>35</v>
      </c>
      <c r="F143" s="256">
        <f>E143+F142</f>
        <v>30571</v>
      </c>
      <c r="G143" s="257">
        <f>F143/55165</f>
        <v>0.55417384211003351</v>
      </c>
      <c r="H143" s="258">
        <f>100-(F143/55165*100)</f>
        <v>44.582615788996648</v>
      </c>
      <c r="I143" s="6"/>
      <c r="J143" s="299">
        <v>2</v>
      </c>
      <c r="K143" s="267"/>
      <c r="L143" s="268"/>
      <c r="M143" s="300">
        <v>21</v>
      </c>
      <c r="N143" s="300">
        <v>4</v>
      </c>
      <c r="O143" s="296">
        <v>7</v>
      </c>
      <c r="P143" s="78">
        <f>P142+O143</f>
        <v>22875</v>
      </c>
      <c r="Q143" s="88">
        <f>P143/42918</f>
        <v>0.53299314972738709</v>
      </c>
      <c r="R143" s="168">
        <f>100-(P143/42918*100)</f>
        <v>46.700685027261294</v>
      </c>
      <c r="S143" s="162">
        <v>6</v>
      </c>
      <c r="T143" s="111">
        <f>S143+T142</f>
        <v>23134</v>
      </c>
      <c r="U143" s="130">
        <f>O143-S143</f>
        <v>1</v>
      </c>
      <c r="V143" s="111">
        <f>U143+V142</f>
        <v>-259</v>
      </c>
      <c r="W143" s="174"/>
      <c r="X143" s="184"/>
      <c r="Y143" s="16"/>
      <c r="Z143" s="185"/>
      <c r="AA143" s="176"/>
      <c r="AB143" s="111"/>
      <c r="AC143" s="111"/>
      <c r="AD143" s="111"/>
      <c r="AE143" s="197"/>
      <c r="AF143" s="15"/>
      <c r="AG143" s="198"/>
      <c r="AH143" s="176"/>
      <c r="AI143" s="111"/>
      <c r="AJ143" s="111"/>
      <c r="AK143" s="111"/>
      <c r="AL143" s="270"/>
      <c r="AM143" s="84"/>
      <c r="AN143" s="6"/>
      <c r="AO143" s="298">
        <v>1</v>
      </c>
      <c r="AP143" s="6"/>
      <c r="AQ143" s="271"/>
      <c r="AR143" s="6"/>
    </row>
    <row r="144" spans="1:44" x14ac:dyDescent="0.25">
      <c r="A144" s="18" t="s">
        <v>155</v>
      </c>
      <c r="B144" s="68">
        <v>137</v>
      </c>
      <c r="C144" s="139" t="s">
        <v>576</v>
      </c>
      <c r="D144" s="274">
        <v>11.6</v>
      </c>
      <c r="E144" s="74">
        <f>I144+J144+K144+L144+M144+N144+O144+AL144+AN144+AO144+AP144+AQ144+AR144</f>
        <v>140</v>
      </c>
      <c r="F144" s="256">
        <f>E144+F143</f>
        <v>30711</v>
      </c>
      <c r="G144" s="257">
        <f>F144/55165</f>
        <v>0.55671168313242092</v>
      </c>
      <c r="H144" s="258">
        <f>100-(F144/55165*100)</f>
        <v>44.328831686757908</v>
      </c>
      <c r="I144" s="6"/>
      <c r="J144" s="299">
        <v>8</v>
      </c>
      <c r="K144" s="267"/>
      <c r="L144" s="268"/>
      <c r="M144" s="268"/>
      <c r="N144" s="300">
        <v>32</v>
      </c>
      <c r="O144" s="296">
        <v>100</v>
      </c>
      <c r="P144" s="78">
        <f>P143+O144</f>
        <v>22975</v>
      </c>
      <c r="Q144" s="88">
        <f>P144/42918</f>
        <v>0.53532317442564892</v>
      </c>
      <c r="R144" s="168">
        <f>100-(P144/42918*100)</f>
        <v>46.467682557435111</v>
      </c>
      <c r="S144" s="162">
        <v>100</v>
      </c>
      <c r="T144" s="111">
        <f>S144+T143</f>
        <v>23234</v>
      </c>
      <c r="U144" s="130">
        <f>O144-S144</f>
        <v>0</v>
      </c>
      <c r="V144" s="111">
        <f>U144+V143</f>
        <v>-259</v>
      </c>
      <c r="W144" s="174"/>
      <c r="X144" s="184"/>
      <c r="Y144" s="16"/>
      <c r="Z144" s="185"/>
      <c r="AA144" s="176"/>
      <c r="AB144" s="111"/>
      <c r="AC144" s="111"/>
      <c r="AD144" s="111"/>
      <c r="AE144" s="197"/>
      <c r="AF144" s="15"/>
      <c r="AG144" s="198"/>
      <c r="AH144" s="176"/>
      <c r="AI144" s="111"/>
      <c r="AJ144" s="111"/>
      <c r="AK144" s="111"/>
      <c r="AL144" s="270"/>
      <c r="AM144" s="84"/>
      <c r="AN144" s="6"/>
      <c r="AO144" s="6"/>
      <c r="AP144" s="6"/>
      <c r="AQ144" s="271"/>
      <c r="AR144" s="6"/>
    </row>
    <row r="145" spans="1:44" x14ac:dyDescent="0.25">
      <c r="A145" s="18" t="s">
        <v>153</v>
      </c>
      <c r="B145" s="68">
        <v>138</v>
      </c>
      <c r="C145" s="139" t="s">
        <v>575</v>
      </c>
      <c r="D145" s="274">
        <v>10.4</v>
      </c>
      <c r="E145" s="74">
        <f>I145+J145+K145+L145+M145+N145+O145+AL145+AN145+AO145+AP145+AQ145+AR145</f>
        <v>140</v>
      </c>
      <c r="F145" s="256">
        <f>E145+F144</f>
        <v>30851</v>
      </c>
      <c r="G145" s="257">
        <f>F145/55165</f>
        <v>0.55924952415480833</v>
      </c>
      <c r="H145" s="258">
        <f>100-(F145/55165*100)</f>
        <v>44.075047584519169</v>
      </c>
      <c r="I145" s="6"/>
      <c r="J145" s="299">
        <v>8</v>
      </c>
      <c r="K145" s="267"/>
      <c r="L145" s="268"/>
      <c r="M145" s="268"/>
      <c r="N145" s="300">
        <v>32</v>
      </c>
      <c r="O145" s="296">
        <v>100</v>
      </c>
      <c r="P145" s="78">
        <f>P144+O145</f>
        <v>23075</v>
      </c>
      <c r="Q145" s="88">
        <f>P145/42918</f>
        <v>0.53765319912391074</v>
      </c>
      <c r="R145" s="168">
        <f>100-(P145/42918*100)</f>
        <v>46.234680087608929</v>
      </c>
      <c r="S145" s="162">
        <v>100</v>
      </c>
      <c r="T145" s="111">
        <f>S145+T144</f>
        <v>23334</v>
      </c>
      <c r="U145" s="130">
        <f>O145-S145</f>
        <v>0</v>
      </c>
      <c r="V145" s="111">
        <f>U145+V144</f>
        <v>-259</v>
      </c>
      <c r="W145" s="174"/>
      <c r="X145" s="184"/>
      <c r="Y145" s="16"/>
      <c r="Z145" s="185"/>
      <c r="AA145" s="176"/>
      <c r="AB145" s="111"/>
      <c r="AC145" s="111"/>
      <c r="AD145" s="111"/>
      <c r="AE145" s="197"/>
      <c r="AF145" s="15"/>
      <c r="AG145" s="198"/>
      <c r="AH145" s="176"/>
      <c r="AI145" s="111"/>
      <c r="AJ145" s="111"/>
      <c r="AK145" s="111"/>
      <c r="AL145" s="270"/>
      <c r="AM145" s="84"/>
      <c r="AN145" s="6"/>
      <c r="AO145" s="6"/>
      <c r="AP145" s="6"/>
      <c r="AQ145" s="271"/>
      <c r="AR145" s="6"/>
    </row>
    <row r="146" spans="1:44" x14ac:dyDescent="0.25">
      <c r="A146" s="18" t="s">
        <v>434</v>
      </c>
      <c r="B146" s="68">
        <v>139</v>
      </c>
      <c r="C146" s="139" t="s">
        <v>584</v>
      </c>
      <c r="D146" s="274">
        <v>10.6</v>
      </c>
      <c r="E146" s="74">
        <f>I146+J146+K146+L146+M146+N146+O146+AL146+AN146+AO146+AP146+AQ146+AR146</f>
        <v>70</v>
      </c>
      <c r="F146" s="256">
        <f>E146+F145</f>
        <v>30921</v>
      </c>
      <c r="G146" s="257">
        <f>F146/55165</f>
        <v>0.56051844466600198</v>
      </c>
      <c r="H146" s="258">
        <f>100-(F146/55165*100)</f>
        <v>43.948155533399799</v>
      </c>
      <c r="I146" s="6"/>
      <c r="J146" s="299">
        <v>4</v>
      </c>
      <c r="K146" s="267"/>
      <c r="L146" s="268"/>
      <c r="M146" s="268"/>
      <c r="N146" s="300">
        <v>12</v>
      </c>
      <c r="O146" s="296">
        <v>54</v>
      </c>
      <c r="P146" s="78">
        <f>P145+O146</f>
        <v>23129</v>
      </c>
      <c r="Q146" s="88">
        <f>P146/42918</f>
        <v>0.53891141246097207</v>
      </c>
      <c r="R146" s="168">
        <f>100-(P146/42918*100)</f>
        <v>46.108858753902794</v>
      </c>
      <c r="S146" s="162">
        <v>54</v>
      </c>
      <c r="T146" s="111">
        <f>S146+T145</f>
        <v>23388</v>
      </c>
      <c r="U146" s="130">
        <f>O146-S146</f>
        <v>0</v>
      </c>
      <c r="V146" s="111">
        <f>U146+V145</f>
        <v>-259</v>
      </c>
      <c r="W146" s="174"/>
      <c r="X146" s="184"/>
      <c r="Y146" s="16"/>
      <c r="Z146" s="185"/>
      <c r="AA146" s="176"/>
      <c r="AB146" s="111"/>
      <c r="AC146" s="111"/>
      <c r="AD146" s="111"/>
      <c r="AE146" s="197"/>
      <c r="AF146" s="15"/>
      <c r="AG146" s="198"/>
      <c r="AH146" s="176"/>
      <c r="AI146" s="111"/>
      <c r="AJ146" s="111"/>
      <c r="AK146" s="111"/>
      <c r="AL146" s="270"/>
      <c r="AM146" s="84"/>
      <c r="AN146" s="6"/>
      <c r="AO146" s="6"/>
      <c r="AP146" s="6"/>
      <c r="AQ146" s="271"/>
      <c r="AR146" s="6"/>
    </row>
    <row r="147" spans="1:44" x14ac:dyDescent="0.25">
      <c r="A147" s="18" t="s">
        <v>154</v>
      </c>
      <c r="B147" s="68">
        <v>140</v>
      </c>
      <c r="C147" s="139" t="s">
        <v>573</v>
      </c>
      <c r="D147" s="274">
        <v>9.6</v>
      </c>
      <c r="E147" s="74">
        <f>I147+J147+K147+L147+M147+N147+O147+AL147+AN147+AO147+AP147+AQ147+AR147</f>
        <v>70</v>
      </c>
      <c r="F147" s="256">
        <f>E147+F146</f>
        <v>30991</v>
      </c>
      <c r="G147" s="257">
        <f>F147/55165</f>
        <v>0.56178736517719574</v>
      </c>
      <c r="H147" s="258">
        <f>100-(F147/55165*100)</f>
        <v>43.821263482280429</v>
      </c>
      <c r="I147" s="6"/>
      <c r="J147" s="299">
        <v>4</v>
      </c>
      <c r="K147" s="267"/>
      <c r="L147" s="268"/>
      <c r="M147" s="268"/>
      <c r="N147" s="300">
        <v>16</v>
      </c>
      <c r="O147" s="296">
        <v>50</v>
      </c>
      <c r="P147" s="78">
        <f>P146+O147</f>
        <v>23179</v>
      </c>
      <c r="Q147" s="88">
        <f>P147/42918</f>
        <v>0.54007642481010298</v>
      </c>
      <c r="R147" s="168">
        <f>100-(P147/42918*100)</f>
        <v>45.992357518989699</v>
      </c>
      <c r="S147" s="162">
        <v>50</v>
      </c>
      <c r="T147" s="111">
        <f>S147+T146</f>
        <v>23438</v>
      </c>
      <c r="U147" s="130">
        <f>O147-S147</f>
        <v>0</v>
      </c>
      <c r="V147" s="111">
        <f>U147+V146</f>
        <v>-259</v>
      </c>
      <c r="W147" s="174"/>
      <c r="X147" s="184"/>
      <c r="Y147" s="16"/>
      <c r="Z147" s="185"/>
      <c r="AA147" s="176"/>
      <c r="AB147" s="111"/>
      <c r="AC147" s="111"/>
      <c r="AD147" s="111"/>
      <c r="AE147" s="197"/>
      <c r="AF147" s="15"/>
      <c r="AG147" s="198"/>
      <c r="AH147" s="176"/>
      <c r="AI147" s="111"/>
      <c r="AJ147" s="111"/>
      <c r="AK147" s="111"/>
      <c r="AL147" s="270"/>
      <c r="AM147" s="84"/>
      <c r="AN147" s="6"/>
      <c r="AO147" s="6"/>
      <c r="AP147" s="6"/>
      <c r="AQ147" s="271"/>
      <c r="AR147" s="6"/>
    </row>
    <row r="148" spans="1:44" x14ac:dyDescent="0.25">
      <c r="A148" s="18" t="s">
        <v>204</v>
      </c>
      <c r="B148" s="68">
        <v>141</v>
      </c>
      <c r="C148" s="139" t="s">
        <v>732</v>
      </c>
      <c r="D148" s="274">
        <v>10.6</v>
      </c>
      <c r="E148" s="74">
        <f>I148+J148+K148+L148+M148+N148+O148+AL148+AN148+AO148+AP148+AQ148+AR148</f>
        <v>68</v>
      </c>
      <c r="F148" s="256">
        <f>E148+F147</f>
        <v>31059</v>
      </c>
      <c r="G148" s="257">
        <f>F148/55165</f>
        <v>0.56302003081664098</v>
      </c>
      <c r="H148" s="258">
        <f>100-(F148/55165*100)</f>
        <v>43.697996918335903</v>
      </c>
      <c r="I148" s="6"/>
      <c r="J148" s="299">
        <v>4</v>
      </c>
      <c r="K148" s="267"/>
      <c r="L148" s="268"/>
      <c r="M148" s="268"/>
      <c r="N148" s="300">
        <v>18</v>
      </c>
      <c r="O148" s="296">
        <v>36</v>
      </c>
      <c r="P148" s="78">
        <f>P147+O148</f>
        <v>23215</v>
      </c>
      <c r="Q148" s="88">
        <f>P148/42918</f>
        <v>0.5409152337014772</v>
      </c>
      <c r="R148" s="168">
        <f>100-(P148/42918*100)</f>
        <v>45.908476629852281</v>
      </c>
      <c r="S148" s="162">
        <v>36</v>
      </c>
      <c r="T148" s="111">
        <f>S148+T147</f>
        <v>23474</v>
      </c>
      <c r="U148" s="130">
        <f>O148-S148</f>
        <v>0</v>
      </c>
      <c r="V148" s="111">
        <f>U148+V147</f>
        <v>-259</v>
      </c>
      <c r="W148" s="174"/>
      <c r="X148" s="184"/>
      <c r="Y148" s="16"/>
      <c r="Z148" s="185"/>
      <c r="AA148" s="176"/>
      <c r="AB148" s="111"/>
      <c r="AC148" s="111"/>
      <c r="AD148" s="111"/>
      <c r="AE148" s="197"/>
      <c r="AF148" s="15"/>
      <c r="AG148" s="198"/>
      <c r="AH148" s="176"/>
      <c r="AI148" s="111"/>
      <c r="AJ148" s="111"/>
      <c r="AK148" s="111"/>
      <c r="AL148" s="301">
        <v>10</v>
      </c>
      <c r="AM148" s="84"/>
      <c r="AN148" s="6"/>
      <c r="AO148" s="298"/>
      <c r="AP148" s="6"/>
      <c r="AQ148" s="271"/>
      <c r="AR148" s="6"/>
    </row>
    <row r="149" spans="1:44" x14ac:dyDescent="0.25">
      <c r="A149" s="18" t="s">
        <v>203</v>
      </c>
      <c r="B149" s="68">
        <v>142</v>
      </c>
      <c r="C149" s="139" t="s">
        <v>734</v>
      </c>
      <c r="D149" s="274">
        <v>9.6</v>
      </c>
      <c r="E149" s="74">
        <f>I149+J149+K149+L149+M149+N149+O149+AL149+AN149+AO149+AP149+AQ149+AR149</f>
        <v>145</v>
      </c>
      <c r="F149" s="256">
        <f>E149+F148</f>
        <v>31204</v>
      </c>
      <c r="G149" s="257">
        <f>F149/55165</f>
        <v>0.56564850901839936</v>
      </c>
      <c r="H149" s="258">
        <f>100-(F149/55165*100)</f>
        <v>43.435149098160068</v>
      </c>
      <c r="I149" s="6"/>
      <c r="J149" s="299">
        <v>8</v>
      </c>
      <c r="K149" s="267"/>
      <c r="L149" s="268"/>
      <c r="M149" s="268"/>
      <c r="N149" s="300">
        <v>41</v>
      </c>
      <c r="O149" s="296">
        <v>86</v>
      </c>
      <c r="P149" s="78">
        <f>P148+O149</f>
        <v>23301</v>
      </c>
      <c r="Q149" s="88">
        <f>P149/42918</f>
        <v>0.54291905494198234</v>
      </c>
      <c r="R149" s="168">
        <f>100-(P149/42918*100)</f>
        <v>45.708094505801768</v>
      </c>
      <c r="S149" s="162">
        <v>81</v>
      </c>
      <c r="T149" s="111">
        <f>S149+T148</f>
        <v>23555</v>
      </c>
      <c r="U149" s="130">
        <f>O149-S149</f>
        <v>5</v>
      </c>
      <c r="V149" s="111">
        <f>U149+V148</f>
        <v>-254</v>
      </c>
      <c r="W149" s="174"/>
      <c r="X149" s="184"/>
      <c r="Y149" s="16"/>
      <c r="Z149" s="185"/>
      <c r="AA149" s="176"/>
      <c r="AB149" s="111"/>
      <c r="AC149" s="111"/>
      <c r="AD149" s="111"/>
      <c r="AE149" s="197"/>
      <c r="AF149" s="15"/>
      <c r="AG149" s="198"/>
      <c r="AH149" s="176"/>
      <c r="AI149" s="111"/>
      <c r="AJ149" s="111"/>
      <c r="AK149" s="111"/>
      <c r="AL149" s="301">
        <v>2</v>
      </c>
      <c r="AM149" s="84"/>
      <c r="AN149" s="6"/>
      <c r="AO149" s="298">
        <v>8</v>
      </c>
      <c r="AP149" s="6"/>
      <c r="AQ149" s="271"/>
      <c r="AR149" s="6"/>
    </row>
    <row r="150" spans="1:44" x14ac:dyDescent="0.25">
      <c r="A150" s="18" t="s">
        <v>206</v>
      </c>
      <c r="B150" s="68">
        <v>143</v>
      </c>
      <c r="C150" s="139" t="s">
        <v>736</v>
      </c>
      <c r="D150" s="274">
        <v>10.6</v>
      </c>
      <c r="E150" s="74">
        <f>I150+J150+K150+L150+M150+N150+O150+AL150+AN150+AO150+AP150+AQ150+AR150</f>
        <v>146</v>
      </c>
      <c r="F150" s="256">
        <f>E150+F149</f>
        <v>31350</v>
      </c>
      <c r="G150" s="257">
        <f>F150/55165</f>
        <v>0.56829511465603189</v>
      </c>
      <c r="H150" s="258">
        <f>100-(F150/55165*100)</f>
        <v>43.17048853439681</v>
      </c>
      <c r="I150" s="6"/>
      <c r="J150" s="299">
        <v>8</v>
      </c>
      <c r="K150" s="267"/>
      <c r="L150" s="268"/>
      <c r="M150" s="268"/>
      <c r="N150" s="300">
        <v>39</v>
      </c>
      <c r="O150" s="296">
        <v>81</v>
      </c>
      <c r="P150" s="78">
        <f>P149+O150</f>
        <v>23382</v>
      </c>
      <c r="Q150" s="88">
        <f>P150/42918</f>
        <v>0.54480637494757445</v>
      </c>
      <c r="R150" s="168">
        <f>100-(P150/42918*100)</f>
        <v>45.519362505242555</v>
      </c>
      <c r="S150" s="162">
        <v>65</v>
      </c>
      <c r="T150" s="111">
        <f>S150+T149</f>
        <v>23620</v>
      </c>
      <c r="U150" s="130">
        <f>O150-S150</f>
        <v>16</v>
      </c>
      <c r="V150" s="111">
        <f>U150+V149</f>
        <v>-238</v>
      </c>
      <c r="W150" s="174"/>
      <c r="X150" s="184"/>
      <c r="Y150" s="16"/>
      <c r="Z150" s="185"/>
      <c r="AA150" s="176"/>
      <c r="AB150" s="111"/>
      <c r="AC150" s="111"/>
      <c r="AD150" s="111"/>
      <c r="AE150" s="197"/>
      <c r="AF150" s="15"/>
      <c r="AG150" s="198"/>
      <c r="AH150" s="176"/>
      <c r="AI150" s="111"/>
      <c r="AJ150" s="111"/>
      <c r="AK150" s="111"/>
      <c r="AL150" s="301">
        <v>10</v>
      </c>
      <c r="AM150" s="84"/>
      <c r="AN150" s="6"/>
      <c r="AO150" s="298">
        <v>8</v>
      </c>
      <c r="AP150" s="6"/>
      <c r="AQ150" s="271"/>
      <c r="AR150" s="6"/>
    </row>
    <row r="151" spans="1:44" x14ac:dyDescent="0.25">
      <c r="A151" s="18" t="s">
        <v>205</v>
      </c>
      <c r="B151" s="68">
        <v>144</v>
      </c>
      <c r="C151" s="139" t="s">
        <v>733</v>
      </c>
      <c r="D151" s="274">
        <v>8.6</v>
      </c>
      <c r="E151" s="74">
        <f>I151+J151+K151+L151+M151+N151+O151+AL151+AN151+AO151+AP151+AQ151+AR151</f>
        <v>103</v>
      </c>
      <c r="F151" s="256">
        <f>E151+F150</f>
        <v>31453</v>
      </c>
      <c r="G151" s="257">
        <f>F151/55165</f>
        <v>0.57016224055107401</v>
      </c>
      <c r="H151" s="258">
        <f>100-(F151/55165*100)</f>
        <v>42.983775944892599</v>
      </c>
      <c r="I151" s="6"/>
      <c r="J151" s="299">
        <v>6</v>
      </c>
      <c r="K151" s="299">
        <v>6</v>
      </c>
      <c r="L151" s="268"/>
      <c r="M151" s="268"/>
      <c r="N151" s="300">
        <v>31</v>
      </c>
      <c r="O151" s="296">
        <v>58</v>
      </c>
      <c r="P151" s="78">
        <f>P150+O151</f>
        <v>23440</v>
      </c>
      <c r="Q151" s="88">
        <f>P151/42918</f>
        <v>0.54615778927256631</v>
      </c>
      <c r="R151" s="168">
        <f>100-(P151/42918*100)</f>
        <v>45.384221072743372</v>
      </c>
      <c r="S151" s="162">
        <v>53</v>
      </c>
      <c r="T151" s="111">
        <f>S151+T150</f>
        <v>23673</v>
      </c>
      <c r="U151" s="130">
        <f>O151-S151</f>
        <v>5</v>
      </c>
      <c r="V151" s="111">
        <f>U151+V150</f>
        <v>-233</v>
      </c>
      <c r="W151" s="174"/>
      <c r="X151" s="184"/>
      <c r="Y151" s="16"/>
      <c r="Z151" s="185"/>
      <c r="AA151" s="176"/>
      <c r="AB151" s="111"/>
      <c r="AC151" s="111"/>
      <c r="AD151" s="111"/>
      <c r="AE151" s="197"/>
      <c r="AF151" s="15"/>
      <c r="AG151" s="198"/>
      <c r="AH151" s="176"/>
      <c r="AI151" s="111"/>
      <c r="AJ151" s="111"/>
      <c r="AK151" s="111"/>
      <c r="AL151" s="301">
        <v>2</v>
      </c>
      <c r="AM151" s="84"/>
      <c r="AN151" s="6"/>
      <c r="AO151" s="298"/>
      <c r="AP151" s="6"/>
      <c r="AQ151" s="271"/>
      <c r="AR151" s="6"/>
    </row>
    <row r="152" spans="1:44" x14ac:dyDescent="0.25">
      <c r="A152" s="18" t="s">
        <v>435</v>
      </c>
      <c r="B152" s="68">
        <v>145</v>
      </c>
      <c r="C152" s="139" t="s">
        <v>581</v>
      </c>
      <c r="D152" s="274">
        <v>9.4</v>
      </c>
      <c r="E152" s="74">
        <f>I152+J152+K152+L152+M152+N152+O152+AL152+AN152+AO152+AP152+AQ152+AR152</f>
        <v>35</v>
      </c>
      <c r="F152" s="256">
        <f>E152+F151</f>
        <v>31488</v>
      </c>
      <c r="G152" s="257">
        <f>F152/55165</f>
        <v>0.57079670080667089</v>
      </c>
      <c r="H152" s="258">
        <f>100-(F152/55165*100)</f>
        <v>42.920329919332914</v>
      </c>
      <c r="I152" s="6"/>
      <c r="J152" s="299">
        <v>2</v>
      </c>
      <c r="K152" s="267"/>
      <c r="L152" s="268"/>
      <c r="M152" s="268"/>
      <c r="N152" s="300">
        <v>10</v>
      </c>
      <c r="O152" s="296">
        <v>23</v>
      </c>
      <c r="P152" s="78">
        <f>P151+O152</f>
        <v>23463</v>
      </c>
      <c r="Q152" s="88">
        <f>P152/42918</f>
        <v>0.54669369495316655</v>
      </c>
      <c r="R152" s="168">
        <f>100-(P152/42918*100)</f>
        <v>45.330630504683342</v>
      </c>
      <c r="S152" s="162">
        <v>24</v>
      </c>
      <c r="T152" s="111">
        <f>S152+T151</f>
        <v>23697</v>
      </c>
      <c r="U152" s="130">
        <f>O152-S152</f>
        <v>-1</v>
      </c>
      <c r="V152" s="111">
        <f>U152+V151</f>
        <v>-234</v>
      </c>
      <c r="W152" s="174"/>
      <c r="X152" s="184"/>
      <c r="Y152" s="16"/>
      <c r="Z152" s="185"/>
      <c r="AA152" s="176"/>
      <c r="AB152" s="111"/>
      <c r="AC152" s="111"/>
      <c r="AD152" s="111"/>
      <c r="AE152" s="197"/>
      <c r="AF152" s="15"/>
      <c r="AG152" s="198"/>
      <c r="AH152" s="176"/>
      <c r="AI152" s="111"/>
      <c r="AJ152" s="111"/>
      <c r="AK152" s="111"/>
      <c r="AL152" s="270"/>
      <c r="AM152" s="84"/>
      <c r="AN152" s="6"/>
      <c r="AO152" s="6"/>
      <c r="AP152" s="6"/>
      <c r="AQ152" s="271"/>
      <c r="AR152" s="6"/>
    </row>
    <row r="153" spans="1:44" x14ac:dyDescent="0.25">
      <c r="A153" s="18" t="s">
        <v>156</v>
      </c>
      <c r="B153" s="68">
        <v>146</v>
      </c>
      <c r="C153" s="139" t="s">
        <v>572</v>
      </c>
      <c r="D153" s="274">
        <v>9.6</v>
      </c>
      <c r="E153" s="74">
        <f>I153+J153+K153+L153+M153+N153+O153+AL153+AN153+AO153+AP153+AQ153+AR153</f>
        <v>70</v>
      </c>
      <c r="F153" s="256">
        <f>E153+F152</f>
        <v>31558</v>
      </c>
      <c r="G153" s="257">
        <f>F153/55165</f>
        <v>0.57206562131786454</v>
      </c>
      <c r="H153" s="258">
        <f>100-(F153/55165*100)</f>
        <v>42.793437868213545</v>
      </c>
      <c r="I153" s="6"/>
      <c r="J153" s="299">
        <v>4</v>
      </c>
      <c r="K153" s="267"/>
      <c r="L153" s="268"/>
      <c r="M153" s="268"/>
      <c r="N153" s="300">
        <v>16</v>
      </c>
      <c r="O153" s="296">
        <v>50</v>
      </c>
      <c r="P153" s="78">
        <f>P152+O153</f>
        <v>23513</v>
      </c>
      <c r="Q153" s="88">
        <f>P153/42918</f>
        <v>0.54785870730229735</v>
      </c>
      <c r="R153" s="168">
        <f>100-(P153/42918*100)</f>
        <v>45.214129269770268</v>
      </c>
      <c r="S153" s="162">
        <v>50</v>
      </c>
      <c r="T153" s="111">
        <f>S153+T152</f>
        <v>23747</v>
      </c>
      <c r="U153" s="130">
        <f>O153-S153</f>
        <v>0</v>
      </c>
      <c r="V153" s="111">
        <f>U153+V152</f>
        <v>-234</v>
      </c>
      <c r="W153" s="174"/>
      <c r="X153" s="184"/>
      <c r="Y153" s="16"/>
      <c r="Z153" s="185"/>
      <c r="AA153" s="176"/>
      <c r="AB153" s="111"/>
      <c r="AC153" s="111"/>
      <c r="AD153" s="111"/>
      <c r="AE153" s="197"/>
      <c r="AF153" s="15"/>
      <c r="AG153" s="198"/>
      <c r="AH153" s="176"/>
      <c r="AI153" s="111"/>
      <c r="AJ153" s="111"/>
      <c r="AK153" s="111"/>
      <c r="AL153" s="270"/>
      <c r="AM153" s="84"/>
      <c r="AN153" s="6"/>
      <c r="AO153" s="6"/>
      <c r="AP153" s="6"/>
      <c r="AQ153" s="271"/>
      <c r="AR153" s="6"/>
    </row>
    <row r="154" spans="1:44" x14ac:dyDescent="0.25">
      <c r="A154" s="18" t="s">
        <v>149</v>
      </c>
      <c r="B154" s="68">
        <v>147</v>
      </c>
      <c r="C154" s="139" t="s">
        <v>614</v>
      </c>
      <c r="D154" s="274">
        <v>9.6</v>
      </c>
      <c r="E154" s="74">
        <f>I154+J154+K154+L154+M154+N154+O154+AL154+AN154+AO154+AP154+AQ154+AR154</f>
        <v>70</v>
      </c>
      <c r="F154" s="256">
        <f>E154+F153</f>
        <v>31628</v>
      </c>
      <c r="G154" s="257">
        <f>F154/55165</f>
        <v>0.5733345418290583</v>
      </c>
      <c r="H154" s="258">
        <f>100-(F154/55165*100)</f>
        <v>42.666545817094168</v>
      </c>
      <c r="I154" s="6"/>
      <c r="J154" s="299">
        <v>4</v>
      </c>
      <c r="K154" s="267"/>
      <c r="L154" s="268"/>
      <c r="M154" s="268"/>
      <c r="N154" s="300">
        <v>21</v>
      </c>
      <c r="O154" s="296">
        <v>45</v>
      </c>
      <c r="P154" s="78">
        <f>P153+O154</f>
        <v>23558</v>
      </c>
      <c r="Q154" s="88">
        <f>P154/42918</f>
        <v>0.54890721841651524</v>
      </c>
      <c r="R154" s="168">
        <f>100-(P154/42918*100)</f>
        <v>45.109278158348474</v>
      </c>
      <c r="S154" s="162">
        <v>45</v>
      </c>
      <c r="T154" s="111">
        <f>S154+T153</f>
        <v>23792</v>
      </c>
      <c r="U154" s="130">
        <f>O154-S154</f>
        <v>0</v>
      </c>
      <c r="V154" s="111">
        <f>U154+V153</f>
        <v>-234</v>
      </c>
      <c r="W154" s="174"/>
      <c r="X154" s="184"/>
      <c r="Y154" s="16"/>
      <c r="Z154" s="185"/>
      <c r="AA154" s="176"/>
      <c r="AB154" s="111"/>
      <c r="AC154" s="111"/>
      <c r="AD154" s="111"/>
      <c r="AE154" s="197"/>
      <c r="AF154" s="15"/>
      <c r="AG154" s="198"/>
      <c r="AH154" s="176"/>
      <c r="AI154" s="111"/>
      <c r="AJ154" s="111"/>
      <c r="AK154" s="111"/>
      <c r="AL154" s="270"/>
      <c r="AM154" s="84"/>
      <c r="AN154" s="6"/>
      <c r="AO154" s="6"/>
      <c r="AP154" s="6"/>
      <c r="AQ154" s="271"/>
      <c r="AR154" s="6"/>
    </row>
    <row r="155" spans="1:44" x14ac:dyDescent="0.25">
      <c r="A155" s="18" t="s">
        <v>151</v>
      </c>
      <c r="B155" s="68">
        <v>148</v>
      </c>
      <c r="C155" s="139" t="s">
        <v>613</v>
      </c>
      <c r="D155" s="274">
        <v>9.4</v>
      </c>
      <c r="E155" s="74">
        <f>I155+J155+K155+L155+M155+N155+O155+AL155+AN155+AO155+AP155+AQ155+AR155</f>
        <v>70</v>
      </c>
      <c r="F155" s="256">
        <f>E155+F154</f>
        <v>31698</v>
      </c>
      <c r="G155" s="257">
        <f>F155/55165</f>
        <v>0.57460346234025195</v>
      </c>
      <c r="H155" s="258">
        <f>100-(F155/55165*100)</f>
        <v>42.539653765974805</v>
      </c>
      <c r="I155" s="6"/>
      <c r="J155" s="299">
        <v>4</v>
      </c>
      <c r="K155" s="299">
        <v>4</v>
      </c>
      <c r="L155" s="268"/>
      <c r="M155" s="268"/>
      <c r="N155" s="300">
        <v>21</v>
      </c>
      <c r="O155" s="296">
        <v>41</v>
      </c>
      <c r="P155" s="78">
        <f>P154+O155</f>
        <v>23599</v>
      </c>
      <c r="Q155" s="88">
        <f>P155/42918</f>
        <v>0.5498625285428026</v>
      </c>
      <c r="R155" s="168">
        <f>100-(P155/42918*100)</f>
        <v>45.013747145719741</v>
      </c>
      <c r="S155" s="162">
        <v>41</v>
      </c>
      <c r="T155" s="111">
        <f>S155+T154</f>
        <v>23833</v>
      </c>
      <c r="U155" s="130">
        <f>O155-S155</f>
        <v>0</v>
      </c>
      <c r="V155" s="111">
        <f>U155+V154</f>
        <v>-234</v>
      </c>
      <c r="W155" s="174"/>
      <c r="X155" s="184"/>
      <c r="Y155" s="16"/>
      <c r="Z155" s="185"/>
      <c r="AA155" s="176"/>
      <c r="AB155" s="111"/>
      <c r="AC155" s="111"/>
      <c r="AD155" s="111"/>
      <c r="AE155" s="197"/>
      <c r="AF155" s="15"/>
      <c r="AG155" s="198"/>
      <c r="AH155" s="176"/>
      <c r="AI155" s="111"/>
      <c r="AJ155" s="111"/>
      <c r="AK155" s="111"/>
      <c r="AL155" s="270"/>
      <c r="AM155" s="84"/>
      <c r="AN155" s="6"/>
      <c r="AO155" s="6"/>
      <c r="AP155" s="6"/>
      <c r="AQ155" s="271"/>
      <c r="AR155" s="6"/>
    </row>
    <row r="156" spans="1:44" x14ac:dyDescent="0.25">
      <c r="A156" s="18" t="s">
        <v>186</v>
      </c>
      <c r="B156" s="68">
        <v>149</v>
      </c>
      <c r="C156" s="139" t="s">
        <v>661</v>
      </c>
      <c r="D156" s="274">
        <v>8.6</v>
      </c>
      <c r="E156" s="74">
        <f>I156+J156+K156+L156+M156+N156+O156+AL156+AN156+AO156+AP156+AQ156+AR156</f>
        <v>70</v>
      </c>
      <c r="F156" s="256">
        <f>E156+F155</f>
        <v>31768</v>
      </c>
      <c r="G156" s="257">
        <f>F156/55165</f>
        <v>0.57587238285144571</v>
      </c>
      <c r="H156" s="258">
        <f>100-(F156/55165*100)</f>
        <v>42.412761714855428</v>
      </c>
      <c r="I156" s="6"/>
      <c r="J156" s="299">
        <v>4</v>
      </c>
      <c r="K156" s="267"/>
      <c r="L156" s="268"/>
      <c r="M156" s="268"/>
      <c r="N156" s="300">
        <v>22</v>
      </c>
      <c r="O156" s="296">
        <v>42</v>
      </c>
      <c r="P156" s="78">
        <f>P155+O156</f>
        <v>23641</v>
      </c>
      <c r="Q156" s="88">
        <f>P156/42918</f>
        <v>0.55084113891607256</v>
      </c>
      <c r="R156" s="168">
        <f>100-(P156/42918*100)</f>
        <v>44.915886108392741</v>
      </c>
      <c r="S156" s="162">
        <v>55</v>
      </c>
      <c r="T156" s="111">
        <f>S156+T155</f>
        <v>23888</v>
      </c>
      <c r="U156" s="130">
        <f>O156-S156</f>
        <v>-13</v>
      </c>
      <c r="V156" s="111">
        <f>U156+V155</f>
        <v>-247</v>
      </c>
      <c r="W156" s="174"/>
      <c r="X156" s="184"/>
      <c r="Y156" s="16"/>
      <c r="Z156" s="185"/>
      <c r="AA156" s="176"/>
      <c r="AB156" s="111"/>
      <c r="AC156" s="111"/>
      <c r="AD156" s="111"/>
      <c r="AE156" s="197"/>
      <c r="AF156" s="15"/>
      <c r="AG156" s="198"/>
      <c r="AH156" s="176"/>
      <c r="AI156" s="111"/>
      <c r="AJ156" s="111"/>
      <c r="AK156" s="111"/>
      <c r="AL156" s="270"/>
      <c r="AM156" s="84"/>
      <c r="AN156" s="6"/>
      <c r="AO156" s="298">
        <v>2</v>
      </c>
      <c r="AP156" s="6"/>
      <c r="AQ156" s="271"/>
      <c r="AR156" s="6"/>
    </row>
    <row r="157" spans="1:44" x14ac:dyDescent="0.25">
      <c r="A157" s="18" t="s">
        <v>183</v>
      </c>
      <c r="B157" s="68">
        <v>150</v>
      </c>
      <c r="C157" s="139" t="s">
        <v>662</v>
      </c>
      <c r="D157" s="274"/>
      <c r="E157" s="74">
        <f>I157+J157+K157+L157+M157+N157+O157+AL157+AN157+AO157+AP157+AQ157+AR157</f>
        <v>70</v>
      </c>
      <c r="F157" s="256">
        <f>E157+F156</f>
        <v>31838</v>
      </c>
      <c r="G157" s="257">
        <f>F157/55165</f>
        <v>0.57714130336263936</v>
      </c>
      <c r="H157" s="258">
        <f>100-(F157/55165*100)</f>
        <v>42.285869663736065</v>
      </c>
      <c r="I157" s="6"/>
      <c r="J157" s="299">
        <v>4</v>
      </c>
      <c r="K157" s="299">
        <v>4</v>
      </c>
      <c r="L157" s="268"/>
      <c r="M157" s="268"/>
      <c r="N157" s="300">
        <v>22</v>
      </c>
      <c r="O157" s="296">
        <v>33</v>
      </c>
      <c r="P157" s="78">
        <f>P156+O157</f>
        <v>23674</v>
      </c>
      <c r="Q157" s="88">
        <f>P157/42918</f>
        <v>0.55161004706649885</v>
      </c>
      <c r="R157" s="168">
        <f>100-(P157/42918*100)</f>
        <v>44.838995293350116</v>
      </c>
      <c r="S157" s="162">
        <v>46</v>
      </c>
      <c r="T157" s="111">
        <f>S157+T156</f>
        <v>23934</v>
      </c>
      <c r="U157" s="130">
        <f>O157-S157</f>
        <v>-13</v>
      </c>
      <c r="V157" s="111">
        <f>U157+V156</f>
        <v>-260</v>
      </c>
      <c r="W157" s="174"/>
      <c r="X157" s="184"/>
      <c r="Y157" s="16"/>
      <c r="Z157" s="185"/>
      <c r="AA157" s="176"/>
      <c r="AB157" s="111"/>
      <c r="AC157" s="111"/>
      <c r="AD157" s="111"/>
      <c r="AE157" s="197"/>
      <c r="AF157" s="15"/>
      <c r="AG157" s="198"/>
      <c r="AH157" s="176"/>
      <c r="AI157" s="111"/>
      <c r="AJ157" s="111"/>
      <c r="AK157" s="111"/>
      <c r="AL157" s="301">
        <v>5</v>
      </c>
      <c r="AM157" s="84"/>
      <c r="AN157" s="6"/>
      <c r="AO157" s="298">
        <v>2</v>
      </c>
      <c r="AP157" s="6"/>
      <c r="AQ157" s="271"/>
      <c r="AR157" s="6"/>
    </row>
    <row r="158" spans="1:44" x14ac:dyDescent="0.25">
      <c r="A158" s="18" t="s">
        <v>431</v>
      </c>
      <c r="B158" s="68">
        <v>151</v>
      </c>
      <c r="C158" s="139" t="s">
        <v>586</v>
      </c>
      <c r="D158" s="274">
        <v>9.6</v>
      </c>
      <c r="E158" s="74">
        <f>I158+J158+K158+L158+M158+N158+O158+AL158+AN158+AO158+AP158+AQ158+AR158</f>
        <v>70</v>
      </c>
      <c r="F158" s="256">
        <f>E158+F157</f>
        <v>31908</v>
      </c>
      <c r="G158" s="257">
        <f>F158/55165</f>
        <v>0.57841022387383301</v>
      </c>
      <c r="H158" s="258">
        <f>100-(F158/55165*100)</f>
        <v>42.158977612616702</v>
      </c>
      <c r="I158" s="6"/>
      <c r="J158" s="299">
        <v>4</v>
      </c>
      <c r="K158" s="299">
        <v>8</v>
      </c>
      <c r="L158" s="268"/>
      <c r="M158" s="268"/>
      <c r="N158" s="300">
        <v>19</v>
      </c>
      <c r="O158" s="296">
        <v>39</v>
      </c>
      <c r="P158" s="78">
        <f>P157+O158</f>
        <v>23713</v>
      </c>
      <c r="Q158" s="88">
        <f>P158/42918</f>
        <v>0.552518756698821</v>
      </c>
      <c r="R158" s="168">
        <f>100-(P158/42918*100)</f>
        <v>44.748124330117903</v>
      </c>
      <c r="S158" s="162">
        <v>43</v>
      </c>
      <c r="T158" s="111">
        <f>S158+T157</f>
        <v>23977</v>
      </c>
      <c r="U158" s="130">
        <f>O158-S158</f>
        <v>-4</v>
      </c>
      <c r="V158" s="111">
        <f>U158+V157</f>
        <v>-264</v>
      </c>
      <c r="W158" s="174"/>
      <c r="X158" s="184"/>
      <c r="Y158" s="16"/>
      <c r="Z158" s="185"/>
      <c r="AA158" s="176"/>
      <c r="AB158" s="111"/>
      <c r="AC158" s="111"/>
      <c r="AD158" s="111"/>
      <c r="AE158" s="197"/>
      <c r="AF158" s="15"/>
      <c r="AG158" s="198"/>
      <c r="AH158" s="176"/>
      <c r="AI158" s="111"/>
      <c r="AJ158" s="111"/>
      <c r="AK158" s="111"/>
      <c r="AL158" s="270"/>
      <c r="AM158" s="84"/>
      <c r="AN158" s="6"/>
      <c r="AO158" s="6"/>
      <c r="AP158" s="6"/>
      <c r="AQ158" s="271"/>
      <c r="AR158" s="6"/>
    </row>
    <row r="159" spans="1:44" x14ac:dyDescent="0.25">
      <c r="A159" s="18" t="s">
        <v>430</v>
      </c>
      <c r="B159" s="68">
        <v>152</v>
      </c>
      <c r="C159" s="139" t="s">
        <v>582</v>
      </c>
      <c r="D159" s="274">
        <v>9.6</v>
      </c>
      <c r="E159" s="74">
        <f>I159+J159+K159+L159+M159+N159+O159+AL159+AN159+AO159+AP159+AQ159+AR159</f>
        <v>35</v>
      </c>
      <c r="F159" s="256">
        <f>E159+F158</f>
        <v>31943</v>
      </c>
      <c r="G159" s="257">
        <f>F159/55165</f>
        <v>0.57904468412942989</v>
      </c>
      <c r="H159" s="258">
        <f>100-(F159/55165*100)</f>
        <v>42.09553158705701</v>
      </c>
      <c r="I159" s="6"/>
      <c r="J159" s="299">
        <v>2</v>
      </c>
      <c r="K159" s="299">
        <v>2</v>
      </c>
      <c r="L159" s="268"/>
      <c r="M159" s="268"/>
      <c r="N159" s="300">
        <v>10</v>
      </c>
      <c r="O159" s="296">
        <v>21</v>
      </c>
      <c r="P159" s="78">
        <f>P158+O159</f>
        <v>23734</v>
      </c>
      <c r="Q159" s="88">
        <f>P159/42918</f>
        <v>0.55300806188545604</v>
      </c>
      <c r="R159" s="168">
        <f>100-(P159/42918*100)</f>
        <v>44.699193811454393</v>
      </c>
      <c r="S159" s="162">
        <v>21</v>
      </c>
      <c r="T159" s="111">
        <f>S159+T158</f>
        <v>23998</v>
      </c>
      <c r="U159" s="130">
        <f>O159-S159</f>
        <v>0</v>
      </c>
      <c r="V159" s="111">
        <f>U159+V158</f>
        <v>-264</v>
      </c>
      <c r="W159" s="174"/>
      <c r="X159" s="184"/>
      <c r="Y159" s="16"/>
      <c r="Z159" s="185"/>
      <c r="AA159" s="176"/>
      <c r="AB159" s="111"/>
      <c r="AC159" s="111"/>
      <c r="AD159" s="111"/>
      <c r="AE159" s="197"/>
      <c r="AF159" s="15"/>
      <c r="AG159" s="198"/>
      <c r="AH159" s="176"/>
      <c r="AI159" s="111"/>
      <c r="AJ159" s="111"/>
      <c r="AK159" s="111"/>
      <c r="AL159" s="270"/>
      <c r="AM159" s="84"/>
      <c r="AN159" s="6"/>
      <c r="AO159" s="6"/>
      <c r="AP159" s="6"/>
      <c r="AQ159" s="271"/>
      <c r="AR159" s="6"/>
    </row>
    <row r="160" spans="1:44" x14ac:dyDescent="0.25">
      <c r="A160" s="18" t="s">
        <v>429</v>
      </c>
      <c r="B160" s="68">
        <v>153</v>
      </c>
      <c r="C160" s="139" t="s">
        <v>588</v>
      </c>
      <c r="D160" s="274">
        <v>9.6</v>
      </c>
      <c r="E160" s="74">
        <f>I160+J160+K160+L160+M160+N160+O160+AL160+AN160+AO160+AP160+AQ160+AR160</f>
        <v>35</v>
      </c>
      <c r="F160" s="256">
        <f>E160+F159</f>
        <v>31978</v>
      </c>
      <c r="G160" s="257">
        <f>F160/55165</f>
        <v>0.57967914438502677</v>
      </c>
      <c r="H160" s="258">
        <f>100-(F160/55165*100)</f>
        <v>42.032085561497325</v>
      </c>
      <c r="I160" s="6"/>
      <c r="J160" s="299">
        <v>2</v>
      </c>
      <c r="K160" s="299">
        <v>2</v>
      </c>
      <c r="L160" s="268"/>
      <c r="M160" s="268"/>
      <c r="N160" s="300">
        <v>10</v>
      </c>
      <c r="O160" s="296">
        <v>21</v>
      </c>
      <c r="P160" s="78">
        <f>P159+O160</f>
        <v>23755</v>
      </c>
      <c r="Q160" s="88">
        <f>P160/42918</f>
        <v>0.55349736707209096</v>
      </c>
      <c r="R160" s="168">
        <f>100-(P160/42918*100)</f>
        <v>44.650263292790903</v>
      </c>
      <c r="S160" s="162">
        <v>21</v>
      </c>
      <c r="T160" s="111">
        <f>S160+T159</f>
        <v>24019</v>
      </c>
      <c r="U160" s="130">
        <f>O160-S160</f>
        <v>0</v>
      </c>
      <c r="V160" s="111">
        <f>U160+V159</f>
        <v>-264</v>
      </c>
      <c r="W160" s="174"/>
      <c r="X160" s="184"/>
      <c r="Y160" s="16"/>
      <c r="Z160" s="185"/>
      <c r="AA160" s="176"/>
      <c r="AB160" s="111"/>
      <c r="AC160" s="111"/>
      <c r="AD160" s="111"/>
      <c r="AE160" s="197"/>
      <c r="AF160" s="15"/>
      <c r="AG160" s="198"/>
      <c r="AH160" s="176"/>
      <c r="AI160" s="111"/>
      <c r="AJ160" s="111"/>
      <c r="AK160" s="111"/>
      <c r="AL160" s="270"/>
      <c r="AM160" s="84"/>
      <c r="AN160" s="6"/>
      <c r="AO160" s="6"/>
      <c r="AP160" s="6"/>
      <c r="AQ160" s="271"/>
      <c r="AR160" s="6"/>
    </row>
    <row r="161" spans="1:44" x14ac:dyDescent="0.25">
      <c r="A161" s="18" t="s">
        <v>146</v>
      </c>
      <c r="B161" s="68">
        <v>154</v>
      </c>
      <c r="C161" s="139" t="s">
        <v>620</v>
      </c>
      <c r="D161" s="274">
        <v>8.6</v>
      </c>
      <c r="E161" s="74">
        <f>I161+J161+K161+L161+M161+N161+O161+AL161+AN161+AO161+AP161+AQ161+AR161</f>
        <v>70</v>
      </c>
      <c r="F161" s="256">
        <f>E161+F160</f>
        <v>32048</v>
      </c>
      <c r="G161" s="257">
        <f>F161/55165</f>
        <v>0.58094806489622042</v>
      </c>
      <c r="H161" s="258">
        <f>100-(F161/55165*100)</f>
        <v>41.905193510377956</v>
      </c>
      <c r="I161" s="6"/>
      <c r="J161" s="299">
        <v>4</v>
      </c>
      <c r="K161" s="299">
        <v>4</v>
      </c>
      <c r="L161" s="268"/>
      <c r="M161" s="268"/>
      <c r="N161" s="300">
        <v>21</v>
      </c>
      <c r="O161" s="296">
        <v>41</v>
      </c>
      <c r="P161" s="78">
        <f>P160+O161</f>
        <v>23796</v>
      </c>
      <c r="Q161" s="88">
        <f>P161/42918</f>
        <v>0.55445267719837832</v>
      </c>
      <c r="R161" s="168">
        <f>100-(P161/42918*100)</f>
        <v>44.55473228016217</v>
      </c>
      <c r="S161" s="162">
        <v>21</v>
      </c>
      <c r="T161" s="111">
        <f>S161+T160</f>
        <v>24040</v>
      </c>
      <c r="U161" s="130">
        <f>O161-S161</f>
        <v>20</v>
      </c>
      <c r="V161" s="111">
        <f>U161+V160</f>
        <v>-244</v>
      </c>
      <c r="W161" s="174"/>
      <c r="X161" s="184"/>
      <c r="Y161" s="16"/>
      <c r="Z161" s="185"/>
      <c r="AA161" s="176"/>
      <c r="AB161" s="111"/>
      <c r="AC161" s="111"/>
      <c r="AD161" s="111"/>
      <c r="AE161" s="197"/>
      <c r="AF161" s="15"/>
      <c r="AG161" s="198"/>
      <c r="AH161" s="176"/>
      <c r="AI161" s="111"/>
      <c r="AJ161" s="111"/>
      <c r="AK161" s="111"/>
      <c r="AL161" s="270"/>
      <c r="AM161" s="84"/>
      <c r="AN161" s="6"/>
      <c r="AO161" s="6"/>
      <c r="AP161" s="6"/>
      <c r="AQ161" s="271"/>
      <c r="AR161" s="6"/>
    </row>
    <row r="162" spans="1:44" x14ac:dyDescent="0.25">
      <c r="A162" s="18" t="s">
        <v>144</v>
      </c>
      <c r="B162" s="68">
        <v>155</v>
      </c>
      <c r="C162" s="139" t="s">
        <v>622</v>
      </c>
      <c r="D162" s="274">
        <v>8.6</v>
      </c>
      <c r="E162" s="74">
        <f>I162+J162+K162+L162+M162+N162+O162+AL162+AN162+AO162+AP162+AQ162+AR162</f>
        <v>70</v>
      </c>
      <c r="F162" s="256">
        <f>E162+F161</f>
        <v>32118</v>
      </c>
      <c r="G162" s="257">
        <f>F162/55165</f>
        <v>0.58221698540741407</v>
      </c>
      <c r="H162" s="258">
        <f>100-(F162/55165*100)</f>
        <v>41.778301459258593</v>
      </c>
      <c r="I162" s="6"/>
      <c r="J162" s="299">
        <v>4</v>
      </c>
      <c r="K162" s="299">
        <v>8</v>
      </c>
      <c r="L162" s="268"/>
      <c r="M162" s="268"/>
      <c r="N162" s="300">
        <v>21</v>
      </c>
      <c r="O162" s="296">
        <v>37</v>
      </c>
      <c r="P162" s="78">
        <f>P161+O162</f>
        <v>23833</v>
      </c>
      <c r="Q162" s="88">
        <f>P162/42918</f>
        <v>0.55531478633673514</v>
      </c>
      <c r="R162" s="168">
        <f>100-(P162/42918*100)</f>
        <v>44.468521366326485</v>
      </c>
      <c r="S162" s="162">
        <v>37</v>
      </c>
      <c r="T162" s="111">
        <f>S162+T161</f>
        <v>24077</v>
      </c>
      <c r="U162" s="130">
        <f>O162-S162</f>
        <v>0</v>
      </c>
      <c r="V162" s="111">
        <f>U162+V161</f>
        <v>-244</v>
      </c>
      <c r="W162" s="174"/>
      <c r="X162" s="184"/>
      <c r="Y162" s="16"/>
      <c r="Z162" s="185"/>
      <c r="AA162" s="176"/>
      <c r="AB162" s="111"/>
      <c r="AC162" s="111"/>
      <c r="AD162" s="111"/>
      <c r="AE162" s="197"/>
      <c r="AF162" s="15"/>
      <c r="AG162" s="198"/>
      <c r="AH162" s="176"/>
      <c r="AI162" s="111"/>
      <c r="AJ162" s="111"/>
      <c r="AK162" s="111"/>
      <c r="AL162" s="270"/>
      <c r="AM162" s="84"/>
      <c r="AN162" s="6"/>
      <c r="AO162" s="6"/>
      <c r="AP162" s="6"/>
      <c r="AQ162" s="271"/>
      <c r="AR162" s="6"/>
    </row>
    <row r="163" spans="1:44" x14ac:dyDescent="0.25">
      <c r="A163" s="18" t="s">
        <v>150</v>
      </c>
      <c r="B163" s="68">
        <v>156</v>
      </c>
      <c r="C163" s="139" t="s">
        <v>616</v>
      </c>
      <c r="D163" s="274">
        <v>10.6</v>
      </c>
      <c r="E163" s="74">
        <f>I163+J163+K163+L163+M163+N163+O163+AL163+AN163+AO163+AP163+AQ163+AR163</f>
        <v>70</v>
      </c>
      <c r="F163" s="256">
        <f>E163+F162</f>
        <v>32188</v>
      </c>
      <c r="G163" s="257">
        <f>F163/55165</f>
        <v>0.58348590591860783</v>
      </c>
      <c r="H163" s="258">
        <f>100-(F163/55165*100)</f>
        <v>41.651409408139216</v>
      </c>
      <c r="I163" s="6"/>
      <c r="J163" s="299">
        <v>4</v>
      </c>
      <c r="K163" s="267"/>
      <c r="L163" s="268"/>
      <c r="M163" s="268"/>
      <c r="N163" s="300">
        <v>6</v>
      </c>
      <c r="O163" s="296">
        <v>60</v>
      </c>
      <c r="P163" s="78">
        <f>P162+O163</f>
        <v>23893</v>
      </c>
      <c r="Q163" s="88">
        <f>P163/42918</f>
        <v>0.55671280115569222</v>
      </c>
      <c r="R163" s="168">
        <f>100-(P163/42918*100)</f>
        <v>44.328719884430775</v>
      </c>
      <c r="S163" s="162">
        <v>56</v>
      </c>
      <c r="T163" s="111">
        <f>S163+T162</f>
        <v>24133</v>
      </c>
      <c r="U163" s="130">
        <f>O163-S163</f>
        <v>4</v>
      </c>
      <c r="V163" s="111">
        <f>U163+V162</f>
        <v>-240</v>
      </c>
      <c r="W163" s="174"/>
      <c r="X163" s="184"/>
      <c r="Y163" s="16"/>
      <c r="Z163" s="185"/>
      <c r="AA163" s="176"/>
      <c r="AB163" s="111"/>
      <c r="AC163" s="111"/>
      <c r="AD163" s="111"/>
      <c r="AE163" s="197"/>
      <c r="AF163" s="15"/>
      <c r="AG163" s="198"/>
      <c r="AH163" s="176"/>
      <c r="AI163" s="111"/>
      <c r="AJ163" s="111"/>
      <c r="AK163" s="111"/>
      <c r="AL163" s="270"/>
      <c r="AM163" s="84"/>
      <c r="AN163" s="6"/>
      <c r="AO163" s="6"/>
      <c r="AP163" s="6"/>
      <c r="AQ163" s="271"/>
      <c r="AR163" s="6"/>
    </row>
    <row r="164" spans="1:44" x14ac:dyDescent="0.25">
      <c r="A164" s="18" t="s">
        <v>143</v>
      </c>
      <c r="B164" s="68">
        <v>157</v>
      </c>
      <c r="C164" s="139" t="s">
        <v>617</v>
      </c>
      <c r="D164" s="274">
        <v>8.4</v>
      </c>
      <c r="E164" s="74">
        <f>I164+J164+K164+L164+M164+N164+O164+AL164+AN164+AO164+AP164+AQ164+AR164</f>
        <v>35</v>
      </c>
      <c r="F164" s="256">
        <f>E164+F163</f>
        <v>32223</v>
      </c>
      <c r="G164" s="257">
        <f>F164/55165</f>
        <v>0.58412036617420471</v>
      </c>
      <c r="H164" s="258">
        <f>100-(F164/55165*100)</f>
        <v>41.587963382579531</v>
      </c>
      <c r="I164" s="6"/>
      <c r="J164" s="299">
        <v>2</v>
      </c>
      <c r="K164" s="299">
        <v>2</v>
      </c>
      <c r="L164" s="268"/>
      <c r="M164" s="268"/>
      <c r="N164" s="300">
        <v>10</v>
      </c>
      <c r="O164" s="296">
        <v>21</v>
      </c>
      <c r="P164" s="78">
        <f>P163+O164</f>
        <v>23914</v>
      </c>
      <c r="Q164" s="88">
        <f>P164/42918</f>
        <v>0.55720210634232725</v>
      </c>
      <c r="R164" s="168">
        <f>100-(P164/42918*100)</f>
        <v>44.279789365767272</v>
      </c>
      <c r="S164" s="162">
        <v>41</v>
      </c>
      <c r="T164" s="111">
        <f>S164+T163</f>
        <v>24174</v>
      </c>
      <c r="U164" s="130">
        <f>O164-S164</f>
        <v>-20</v>
      </c>
      <c r="V164" s="111">
        <f>U164+V163</f>
        <v>-260</v>
      </c>
      <c r="W164" s="174"/>
      <c r="X164" s="184"/>
      <c r="Y164" s="16"/>
      <c r="Z164" s="185"/>
      <c r="AA164" s="176"/>
      <c r="AB164" s="111"/>
      <c r="AC164" s="111"/>
      <c r="AD164" s="111"/>
      <c r="AE164" s="197"/>
      <c r="AF164" s="15"/>
      <c r="AG164" s="198"/>
      <c r="AH164" s="176"/>
      <c r="AI164" s="111"/>
      <c r="AJ164" s="111"/>
      <c r="AK164" s="111"/>
      <c r="AL164" s="270"/>
      <c r="AM164" s="84"/>
      <c r="AN164" s="6"/>
      <c r="AO164" s="6"/>
      <c r="AP164" s="6"/>
      <c r="AQ164" s="271"/>
      <c r="AR164" s="6"/>
    </row>
    <row r="165" spans="1:44" x14ac:dyDescent="0.25">
      <c r="A165" s="18" t="s">
        <v>384</v>
      </c>
      <c r="B165" s="68">
        <v>158</v>
      </c>
      <c r="C165" s="139" t="s">
        <v>695</v>
      </c>
      <c r="D165" s="274">
        <v>12.6</v>
      </c>
      <c r="E165" s="74">
        <f>I165+J165+K165+L165+M165+N165+O165+AL165+AN165+AO165+AP165+AQ165+AR165</f>
        <v>68</v>
      </c>
      <c r="F165" s="256">
        <f>E165+F164</f>
        <v>32291</v>
      </c>
      <c r="G165" s="257">
        <f>F165/55165</f>
        <v>0.58535303181364995</v>
      </c>
      <c r="H165" s="258">
        <f>100-(F165/55165*100)</f>
        <v>41.464696818635005</v>
      </c>
      <c r="I165" s="6"/>
      <c r="J165" s="299">
        <v>4</v>
      </c>
      <c r="K165" s="299">
        <v>4</v>
      </c>
      <c r="L165" s="268"/>
      <c r="M165" s="268"/>
      <c r="N165" s="300">
        <v>11</v>
      </c>
      <c r="O165" s="296">
        <v>29</v>
      </c>
      <c r="P165" s="78">
        <f>P164+O165</f>
        <v>23943</v>
      </c>
      <c r="Q165" s="88">
        <f>P165/42918</f>
        <v>0.55787781350482313</v>
      </c>
      <c r="R165" s="168">
        <f>100-(P165/42918*100)</f>
        <v>44.212218649517688</v>
      </c>
      <c r="S165" s="162">
        <v>31</v>
      </c>
      <c r="T165" s="111">
        <f>S165+T164</f>
        <v>24205</v>
      </c>
      <c r="U165" s="130">
        <f>O165-S165</f>
        <v>-2</v>
      </c>
      <c r="V165" s="111">
        <f>U165+V164</f>
        <v>-262</v>
      </c>
      <c r="W165" s="174"/>
      <c r="X165" s="184"/>
      <c r="Y165" s="16"/>
      <c r="Z165" s="185"/>
      <c r="AA165" s="176"/>
      <c r="AB165" s="111"/>
      <c r="AC165" s="111"/>
      <c r="AD165" s="111"/>
      <c r="AE165" s="197"/>
      <c r="AF165" s="15"/>
      <c r="AG165" s="198"/>
      <c r="AH165" s="176"/>
      <c r="AI165" s="111"/>
      <c r="AJ165" s="111"/>
      <c r="AK165" s="111"/>
      <c r="AL165" s="301">
        <v>20</v>
      </c>
      <c r="AM165" s="84"/>
      <c r="AN165" s="6"/>
      <c r="AO165" s="6"/>
      <c r="AP165" s="6"/>
      <c r="AQ165" s="271"/>
      <c r="AR165" s="6"/>
    </row>
    <row r="166" spans="1:44" x14ac:dyDescent="0.25">
      <c r="A166" s="18" t="s">
        <v>381</v>
      </c>
      <c r="B166" s="68">
        <v>159</v>
      </c>
      <c r="C166" s="139" t="s">
        <v>692</v>
      </c>
      <c r="D166" s="274">
        <v>12.4</v>
      </c>
      <c r="E166" s="74">
        <f>I166+J166+K166+L166+M166+N166+O166+AL166+AN166+AO166+AP166+AQ166+AR166</f>
        <v>68</v>
      </c>
      <c r="F166" s="256">
        <f>E166+F165</f>
        <v>32359</v>
      </c>
      <c r="G166" s="257">
        <f>F166/55165</f>
        <v>0.5865856974530953</v>
      </c>
      <c r="H166" s="258">
        <f>100-(F166/55165*100)</f>
        <v>41.341430254690472</v>
      </c>
      <c r="I166" s="6"/>
      <c r="J166" s="299">
        <v>4</v>
      </c>
      <c r="K166" s="267"/>
      <c r="L166" s="268"/>
      <c r="M166" s="268"/>
      <c r="N166" s="300">
        <v>11</v>
      </c>
      <c r="O166" s="296">
        <v>53</v>
      </c>
      <c r="P166" s="78">
        <f>P165+O166</f>
        <v>23996</v>
      </c>
      <c r="Q166" s="88">
        <f>P166/42918</f>
        <v>0.55911272659490185</v>
      </c>
      <c r="R166" s="168">
        <f>100-(P166/42918*100)</f>
        <v>44.088727340509813</v>
      </c>
      <c r="S166" s="162">
        <v>43</v>
      </c>
      <c r="T166" s="111">
        <f>S166+T165</f>
        <v>24248</v>
      </c>
      <c r="U166" s="130">
        <f>O166-S166</f>
        <v>10</v>
      </c>
      <c r="V166" s="111">
        <f>U166+V165</f>
        <v>-252</v>
      </c>
      <c r="W166" s="174"/>
      <c r="X166" s="184"/>
      <c r="Y166" s="16"/>
      <c r="Z166" s="185"/>
      <c r="AA166" s="176"/>
      <c r="AB166" s="111"/>
      <c r="AC166" s="111"/>
      <c r="AD166" s="111"/>
      <c r="AE166" s="197"/>
      <c r="AF166" s="15"/>
      <c r="AG166" s="198"/>
      <c r="AH166" s="176"/>
      <c r="AI166" s="111"/>
      <c r="AJ166" s="111"/>
      <c r="AK166" s="111"/>
      <c r="AL166" s="270"/>
      <c r="AM166" s="84"/>
      <c r="AN166" s="6"/>
      <c r="AO166" s="6"/>
      <c r="AP166" s="6"/>
      <c r="AQ166" s="271"/>
      <c r="AR166" s="6"/>
    </row>
    <row r="167" spans="1:44" x14ac:dyDescent="0.25">
      <c r="A167" s="18" t="s">
        <v>382</v>
      </c>
      <c r="B167" s="68">
        <v>160</v>
      </c>
      <c r="C167" s="139" t="s">
        <v>696</v>
      </c>
      <c r="D167" s="274">
        <v>9.6</v>
      </c>
      <c r="E167" s="74">
        <f>I167+J167+K167+L167+M167+N167+O167+AL167+AN167+AO167+AP167+AQ167+AR167</f>
        <v>69</v>
      </c>
      <c r="F167" s="256">
        <f>E167+F166</f>
        <v>32428</v>
      </c>
      <c r="G167" s="257">
        <f>F167/55165</f>
        <v>0.5878364905284148</v>
      </c>
      <c r="H167" s="258">
        <f>100-(F167/55165*100)</f>
        <v>41.216350947158517</v>
      </c>
      <c r="I167" s="6"/>
      <c r="J167" s="299">
        <v>4</v>
      </c>
      <c r="K167" s="267"/>
      <c r="L167" s="268"/>
      <c r="M167" s="268"/>
      <c r="N167" s="300">
        <v>11</v>
      </c>
      <c r="O167" s="296">
        <v>54</v>
      </c>
      <c r="P167" s="78">
        <f>P166+O167</f>
        <v>24050</v>
      </c>
      <c r="Q167" s="88">
        <f>P167/42918</f>
        <v>0.5603709399319633</v>
      </c>
      <c r="R167" s="168">
        <f>100-(P167/42918*100)</f>
        <v>43.962906006803671</v>
      </c>
      <c r="S167" s="162">
        <v>54</v>
      </c>
      <c r="T167" s="111">
        <f>S167+T166</f>
        <v>24302</v>
      </c>
      <c r="U167" s="130">
        <f>O167-S167</f>
        <v>0</v>
      </c>
      <c r="V167" s="111">
        <f>U167+V166</f>
        <v>-252</v>
      </c>
      <c r="W167" s="174"/>
      <c r="X167" s="184"/>
      <c r="Y167" s="16"/>
      <c r="Z167" s="185"/>
      <c r="AA167" s="176"/>
      <c r="AB167" s="111"/>
      <c r="AC167" s="111"/>
      <c r="AD167" s="111"/>
      <c r="AE167" s="197"/>
      <c r="AF167" s="15"/>
      <c r="AG167" s="198"/>
      <c r="AH167" s="176"/>
      <c r="AI167" s="111"/>
      <c r="AJ167" s="111"/>
      <c r="AK167" s="111"/>
      <c r="AL167" s="270"/>
      <c r="AM167" s="84"/>
      <c r="AN167" s="6"/>
      <c r="AO167" s="6"/>
      <c r="AP167" s="6"/>
      <c r="AQ167" s="271"/>
      <c r="AR167" s="6"/>
    </row>
    <row r="168" spans="1:44" x14ac:dyDescent="0.25">
      <c r="A168" s="18" t="s">
        <v>383</v>
      </c>
      <c r="B168" s="68">
        <v>161</v>
      </c>
      <c r="C168" s="139" t="s">
        <v>697</v>
      </c>
      <c r="D168" s="274">
        <v>10.6</v>
      </c>
      <c r="E168" s="74">
        <f>I168+J168+K168+L168+M168+N168+O168+AL168+AN168+AO168+AP168+AQ168+AR168</f>
        <v>68</v>
      </c>
      <c r="F168" s="256">
        <f>E168+F167</f>
        <v>32496</v>
      </c>
      <c r="G168" s="257">
        <f>F168/55165</f>
        <v>0.58906915616786004</v>
      </c>
      <c r="H168" s="258">
        <f>100-(F168/55165*100)</f>
        <v>41.093084383213998</v>
      </c>
      <c r="I168" s="6"/>
      <c r="J168" s="299">
        <v>4</v>
      </c>
      <c r="K168" s="267"/>
      <c r="L168" s="268"/>
      <c r="M168" s="268"/>
      <c r="N168" s="300">
        <v>11</v>
      </c>
      <c r="O168" s="296">
        <v>43</v>
      </c>
      <c r="P168" s="78">
        <f>P167+O168</f>
        <v>24093</v>
      </c>
      <c r="Q168" s="88">
        <f>P168/42918</f>
        <v>0.56137285055221586</v>
      </c>
      <c r="R168" s="168">
        <f>100-(P168/42918*100)</f>
        <v>43.862714944778411</v>
      </c>
      <c r="S168" s="162">
        <v>53</v>
      </c>
      <c r="T168" s="111">
        <f>S168+T167</f>
        <v>24355</v>
      </c>
      <c r="U168" s="130">
        <f>O168-S168</f>
        <v>-10</v>
      </c>
      <c r="V168" s="111">
        <f>U168+V167</f>
        <v>-262</v>
      </c>
      <c r="W168" s="174"/>
      <c r="X168" s="184"/>
      <c r="Y168" s="16"/>
      <c r="Z168" s="185"/>
      <c r="AA168" s="176"/>
      <c r="AB168" s="111"/>
      <c r="AC168" s="111"/>
      <c r="AD168" s="111"/>
      <c r="AE168" s="197"/>
      <c r="AF168" s="15"/>
      <c r="AG168" s="198"/>
      <c r="AH168" s="176"/>
      <c r="AI168" s="111"/>
      <c r="AJ168" s="111"/>
      <c r="AK168" s="111"/>
      <c r="AL168" s="301">
        <v>10</v>
      </c>
      <c r="AM168" s="84"/>
      <c r="AN168" s="6"/>
      <c r="AO168" s="6"/>
      <c r="AP168" s="6"/>
      <c r="AQ168" s="271"/>
      <c r="AR168" s="6"/>
    </row>
    <row r="169" spans="1:44" x14ac:dyDescent="0.25">
      <c r="A169" s="18" t="s">
        <v>380</v>
      </c>
      <c r="B169" s="68">
        <v>162</v>
      </c>
      <c r="C169" s="139" t="s">
        <v>700</v>
      </c>
      <c r="D169" s="274">
        <v>8.6</v>
      </c>
      <c r="E169" s="74">
        <f>I169+J169+K169+L169+M169+N169+O169+AL169+AN169+AO169+AP169+AQ169+AR169</f>
        <v>69</v>
      </c>
      <c r="F169" s="256">
        <f>E169+F168</f>
        <v>32565</v>
      </c>
      <c r="G169" s="257">
        <f>F169/55165</f>
        <v>0.59031994924317954</v>
      </c>
      <c r="H169" s="258">
        <f>100-(F169/55165*100)</f>
        <v>40.968005075682044</v>
      </c>
      <c r="I169" s="6"/>
      <c r="J169" s="299">
        <v>4</v>
      </c>
      <c r="K169" s="267"/>
      <c r="L169" s="268"/>
      <c r="M169" s="268"/>
      <c r="N169" s="300">
        <v>10</v>
      </c>
      <c r="O169" s="296">
        <v>55</v>
      </c>
      <c r="P169" s="78">
        <f>P168+O169</f>
        <v>24148</v>
      </c>
      <c r="Q169" s="88">
        <f>P169/42918</f>
        <v>0.5626543641362598</v>
      </c>
      <c r="R169" s="168">
        <f>100-(P169/42918*100)</f>
        <v>43.734563586374023</v>
      </c>
      <c r="S169" s="162">
        <v>55</v>
      </c>
      <c r="T169" s="111">
        <f>S169+T168</f>
        <v>24410</v>
      </c>
      <c r="U169" s="130">
        <f>O169-S169</f>
        <v>0</v>
      </c>
      <c r="V169" s="111">
        <f>U169+V168</f>
        <v>-262</v>
      </c>
      <c r="W169" s="174"/>
      <c r="X169" s="184"/>
      <c r="Y169" s="16"/>
      <c r="Z169" s="185"/>
      <c r="AA169" s="176"/>
      <c r="AB169" s="111"/>
      <c r="AC169" s="111"/>
      <c r="AD169" s="111"/>
      <c r="AE169" s="197"/>
      <c r="AF169" s="15"/>
      <c r="AG169" s="198"/>
      <c r="AH169" s="176"/>
      <c r="AI169" s="111"/>
      <c r="AJ169" s="111"/>
      <c r="AK169" s="111"/>
      <c r="AL169" s="270"/>
      <c r="AM169" s="84"/>
      <c r="AN169" s="6"/>
      <c r="AO169" s="6"/>
      <c r="AP169" s="6"/>
      <c r="AQ169" s="271"/>
      <c r="AR169" s="6"/>
    </row>
    <row r="170" spans="1:44" x14ac:dyDescent="0.25">
      <c r="A170" s="18" t="s">
        <v>377</v>
      </c>
      <c r="B170" s="68">
        <v>163</v>
      </c>
      <c r="C170" s="139" t="s">
        <v>698</v>
      </c>
      <c r="D170" s="274"/>
      <c r="E170" s="74">
        <f>I170+J170+K170+L170+M170+N170+O170+AL170+AN170+AO170+AP170+AQ170+AR170</f>
        <v>70</v>
      </c>
      <c r="F170" s="256">
        <f>E170+F169</f>
        <v>32635</v>
      </c>
      <c r="G170" s="257">
        <f>F170/55165</f>
        <v>0.59158886975437319</v>
      </c>
      <c r="H170" s="258">
        <f>100-(F170/55165*100)</f>
        <v>40.841113024562681</v>
      </c>
      <c r="I170" s="6"/>
      <c r="J170" s="299">
        <v>4</v>
      </c>
      <c r="K170" s="267"/>
      <c r="L170" s="268"/>
      <c r="M170" s="268"/>
      <c r="N170" s="300">
        <v>11</v>
      </c>
      <c r="O170" s="296">
        <v>55</v>
      </c>
      <c r="P170" s="78">
        <f>P169+O170</f>
        <v>24203</v>
      </c>
      <c r="Q170" s="88">
        <f>P170/42918</f>
        <v>0.56393587772030385</v>
      </c>
      <c r="R170" s="168">
        <f>100-(P170/42918*100)</f>
        <v>43.606412227969614</v>
      </c>
      <c r="S170" s="162">
        <v>55</v>
      </c>
      <c r="T170" s="111">
        <f>S170+T169</f>
        <v>24465</v>
      </c>
      <c r="U170" s="130">
        <f>O170-S170</f>
        <v>0</v>
      </c>
      <c r="V170" s="111">
        <f>U170+V169</f>
        <v>-262</v>
      </c>
      <c r="W170" s="174"/>
      <c r="X170" s="184"/>
      <c r="Y170" s="16"/>
      <c r="Z170" s="185"/>
      <c r="AA170" s="176"/>
      <c r="AB170" s="111"/>
      <c r="AC170" s="111"/>
      <c r="AD170" s="111"/>
      <c r="AE170" s="197"/>
      <c r="AF170" s="15"/>
      <c r="AG170" s="198"/>
      <c r="AH170" s="176"/>
      <c r="AI170" s="111"/>
      <c r="AJ170" s="111"/>
      <c r="AK170" s="111"/>
      <c r="AL170" s="270"/>
      <c r="AM170" s="84"/>
      <c r="AN170" s="6"/>
      <c r="AO170" s="6"/>
      <c r="AP170" s="6"/>
      <c r="AQ170" s="271"/>
      <c r="AR170" s="6"/>
    </row>
    <row r="171" spans="1:44" x14ac:dyDescent="0.25">
      <c r="A171" s="18" t="s">
        <v>379</v>
      </c>
      <c r="B171" s="68">
        <v>164</v>
      </c>
      <c r="C171" s="139" t="s">
        <v>693</v>
      </c>
      <c r="D171" s="274"/>
      <c r="E171" s="74">
        <f>I171+J171+K171+L171+M171+N171+O171+AL171+AN171+AO171+AP171+AQ171+AR171</f>
        <v>80</v>
      </c>
      <c r="F171" s="256">
        <f>E171+F170</f>
        <v>32715</v>
      </c>
      <c r="G171" s="257">
        <f>F171/55165</f>
        <v>0.59303906462430889</v>
      </c>
      <c r="H171" s="258">
        <f>100-(F171/55165*100)</f>
        <v>40.696093537569112</v>
      </c>
      <c r="I171" s="6"/>
      <c r="J171" s="299">
        <v>4</v>
      </c>
      <c r="K171" s="267"/>
      <c r="L171" s="268"/>
      <c r="M171" s="268"/>
      <c r="N171" s="300">
        <v>11</v>
      </c>
      <c r="O171" s="296">
        <v>55</v>
      </c>
      <c r="P171" s="78">
        <f>P170+O171</f>
        <v>24258</v>
      </c>
      <c r="Q171" s="88">
        <f>P171/42918</f>
        <v>0.56521739130434778</v>
      </c>
      <c r="R171" s="168">
        <f>100-(P171/42918*100)</f>
        <v>43.478260869565219</v>
      </c>
      <c r="S171" s="162">
        <v>55</v>
      </c>
      <c r="T171" s="111">
        <f>S171+T170</f>
        <v>24520</v>
      </c>
      <c r="U171" s="130">
        <f>O171-S171</f>
        <v>0</v>
      </c>
      <c r="V171" s="111">
        <f>U171+V170</f>
        <v>-262</v>
      </c>
      <c r="W171" s="174"/>
      <c r="X171" s="184"/>
      <c r="Y171" s="16"/>
      <c r="Z171" s="185"/>
      <c r="AA171" s="176"/>
      <c r="AB171" s="111"/>
      <c r="AC171" s="111"/>
      <c r="AD171" s="111"/>
      <c r="AE171" s="197"/>
      <c r="AF171" s="15"/>
      <c r="AG171" s="198"/>
      <c r="AH171" s="176"/>
      <c r="AI171" s="111"/>
      <c r="AJ171" s="111"/>
      <c r="AK171" s="111"/>
      <c r="AL171" s="301">
        <v>10</v>
      </c>
      <c r="AM171" s="84"/>
      <c r="AN171" s="6"/>
      <c r="AO171" s="6"/>
      <c r="AP171" s="6"/>
      <c r="AQ171" s="271"/>
      <c r="AR171" s="6"/>
    </row>
    <row r="172" spans="1:44" x14ac:dyDescent="0.25">
      <c r="A172" s="18" t="s">
        <v>378</v>
      </c>
      <c r="B172" s="68">
        <v>165</v>
      </c>
      <c r="C172" s="139" t="s">
        <v>699</v>
      </c>
      <c r="D172" s="274"/>
      <c r="E172" s="74">
        <f>I172+J172+K172+L172+M172+N172+O172+AL172+AN172+AO172+AP172+AQ172+AR172</f>
        <v>60</v>
      </c>
      <c r="F172" s="256">
        <f>E172+F171</f>
        <v>32775</v>
      </c>
      <c r="G172" s="257">
        <f>F172/55165</f>
        <v>0.5941267107767606</v>
      </c>
      <c r="H172" s="258">
        <f>100-(F172/55165*100)</f>
        <v>40.587328922323941</v>
      </c>
      <c r="I172" s="6"/>
      <c r="J172" s="299">
        <v>4</v>
      </c>
      <c r="K172" s="267"/>
      <c r="L172" s="268"/>
      <c r="M172" s="268"/>
      <c r="N172" s="300">
        <v>11</v>
      </c>
      <c r="O172" s="296">
        <v>45</v>
      </c>
      <c r="P172" s="78">
        <f>P171+O172</f>
        <v>24303</v>
      </c>
      <c r="Q172" s="88">
        <f>P172/42918</f>
        <v>0.56626590241856567</v>
      </c>
      <c r="R172" s="168">
        <f>100-(P172/42918*100)</f>
        <v>43.373409758143431</v>
      </c>
      <c r="S172" s="162">
        <v>45</v>
      </c>
      <c r="T172" s="111">
        <f>S172+T171</f>
        <v>24565</v>
      </c>
      <c r="U172" s="130">
        <f>O172-S172</f>
        <v>0</v>
      </c>
      <c r="V172" s="111">
        <f>U172+V171</f>
        <v>-262</v>
      </c>
      <c r="W172" s="174"/>
      <c r="X172" s="184"/>
      <c r="Y172" s="16"/>
      <c r="Z172" s="185"/>
      <c r="AA172" s="176"/>
      <c r="AB172" s="111"/>
      <c r="AC172" s="111"/>
      <c r="AD172" s="111"/>
      <c r="AE172" s="197"/>
      <c r="AF172" s="15"/>
      <c r="AG172" s="198"/>
      <c r="AH172" s="176"/>
      <c r="AI172" s="111"/>
      <c r="AJ172" s="111"/>
      <c r="AK172" s="111"/>
      <c r="AL172" s="270"/>
      <c r="AM172" s="84"/>
      <c r="AN172" s="6"/>
      <c r="AO172" s="6"/>
      <c r="AP172" s="6"/>
      <c r="AQ172" s="271"/>
      <c r="AR172" s="6"/>
    </row>
    <row r="173" spans="1:44" x14ac:dyDescent="0.25">
      <c r="A173" s="18" t="s">
        <v>207</v>
      </c>
      <c r="B173" s="68">
        <v>166</v>
      </c>
      <c r="C173" s="139" t="s">
        <v>727</v>
      </c>
      <c r="D173" s="274"/>
      <c r="E173" s="74">
        <f>I173+J173+K173+L173+M173+N173+O173+AL173+AN173+AO173+AP173+AQ173+AR173</f>
        <v>60</v>
      </c>
      <c r="F173" s="256">
        <f>E173+F172</f>
        <v>32835</v>
      </c>
      <c r="G173" s="257">
        <f>F173/55165</f>
        <v>0.59521435692921232</v>
      </c>
      <c r="H173" s="258">
        <f>100-(F173/55165*100)</f>
        <v>40.47856430707877</v>
      </c>
      <c r="I173" s="298">
        <v>8</v>
      </c>
      <c r="J173" s="299">
        <v>4</v>
      </c>
      <c r="K173" s="267"/>
      <c r="L173" s="268"/>
      <c r="M173" s="268"/>
      <c r="N173" s="300">
        <v>18</v>
      </c>
      <c r="O173" s="296">
        <v>30</v>
      </c>
      <c r="P173" s="78">
        <f>P172+O173</f>
        <v>24333</v>
      </c>
      <c r="Q173" s="88">
        <f>P173/42918</f>
        <v>0.56696490982804415</v>
      </c>
      <c r="R173" s="168">
        <f>100-(P173/42918*100)</f>
        <v>43.303509017195587</v>
      </c>
      <c r="S173" s="162">
        <v>26</v>
      </c>
      <c r="T173" s="111">
        <f>S173+T172</f>
        <v>24591</v>
      </c>
      <c r="U173" s="130">
        <f>O173-S173</f>
        <v>4</v>
      </c>
      <c r="V173" s="111">
        <f>U173+V172</f>
        <v>-258</v>
      </c>
      <c r="W173" s="174"/>
      <c r="X173" s="184"/>
      <c r="Y173" s="16"/>
      <c r="Z173" s="185"/>
      <c r="AA173" s="176"/>
      <c r="AB173" s="111"/>
      <c r="AC173" s="111"/>
      <c r="AD173" s="111"/>
      <c r="AE173" s="197"/>
      <c r="AF173" s="15"/>
      <c r="AG173" s="198"/>
      <c r="AH173" s="176"/>
      <c r="AI173" s="111"/>
      <c r="AJ173" s="111"/>
      <c r="AK173" s="111"/>
      <c r="AL173" s="270"/>
      <c r="AM173" s="84"/>
      <c r="AN173" s="6"/>
      <c r="AO173" s="298"/>
      <c r="AP173" s="6"/>
      <c r="AQ173" s="271"/>
      <c r="AR173" s="6"/>
    </row>
    <row r="174" spans="1:44" x14ac:dyDescent="0.25">
      <c r="A174" s="18" t="s">
        <v>209</v>
      </c>
      <c r="B174" s="68">
        <v>167</v>
      </c>
      <c r="C174" s="139" t="s">
        <v>725</v>
      </c>
      <c r="D174" s="274">
        <v>11.6</v>
      </c>
      <c r="E174" s="74">
        <f>I174+J174+K174+L174+M174+N174+O174+AL174+AN174+AO174+AP174+AQ174+AR174</f>
        <v>59</v>
      </c>
      <c r="F174" s="256">
        <f>E174+F173</f>
        <v>32894</v>
      </c>
      <c r="G174" s="257">
        <f>F174/55165</f>
        <v>0.59628387564578988</v>
      </c>
      <c r="H174" s="258">
        <f>100-(F174/55165*100)</f>
        <v>40.371612435421014</v>
      </c>
      <c r="I174" s="298">
        <v>8</v>
      </c>
      <c r="J174" s="299">
        <v>4</v>
      </c>
      <c r="K174" s="267"/>
      <c r="L174" s="268"/>
      <c r="M174" s="268"/>
      <c r="N174" s="300">
        <v>17</v>
      </c>
      <c r="O174" s="296">
        <v>20</v>
      </c>
      <c r="P174" s="78">
        <f>P173+O174</f>
        <v>24353</v>
      </c>
      <c r="Q174" s="88">
        <f>P174/42918</f>
        <v>0.56743091476769658</v>
      </c>
      <c r="R174" s="168">
        <f>100-(P174/42918*100)</f>
        <v>43.256908523230344</v>
      </c>
      <c r="S174" s="162">
        <v>20</v>
      </c>
      <c r="T174" s="111">
        <f>S174+T173</f>
        <v>24611</v>
      </c>
      <c r="U174" s="130">
        <f>O174-S174</f>
        <v>0</v>
      </c>
      <c r="V174" s="111">
        <f>U174+V173</f>
        <v>-258</v>
      </c>
      <c r="W174" s="174"/>
      <c r="X174" s="184"/>
      <c r="Y174" s="16"/>
      <c r="Z174" s="185"/>
      <c r="AA174" s="176"/>
      <c r="AB174" s="111"/>
      <c r="AC174" s="111"/>
      <c r="AD174" s="111"/>
      <c r="AE174" s="197"/>
      <c r="AF174" s="15"/>
      <c r="AG174" s="198"/>
      <c r="AH174" s="176"/>
      <c r="AI174" s="111"/>
      <c r="AJ174" s="111"/>
      <c r="AK174" s="111"/>
      <c r="AL174" s="301">
        <v>10</v>
      </c>
      <c r="AM174" s="84"/>
      <c r="AN174" s="6"/>
      <c r="AO174" s="6"/>
      <c r="AP174" s="6"/>
      <c r="AQ174" s="271"/>
      <c r="AR174" s="6"/>
    </row>
    <row r="175" spans="1:44" x14ac:dyDescent="0.25">
      <c r="A175" s="18" t="s">
        <v>208</v>
      </c>
      <c r="B175" s="68">
        <v>168</v>
      </c>
      <c r="C175" s="139" t="s">
        <v>726</v>
      </c>
      <c r="D175" s="274"/>
      <c r="E175" s="74">
        <f>I175+J175+K175+L175+M175+N175+O175+AL175+AN175+AO175+AP175+AQ175+AR175</f>
        <v>60</v>
      </c>
      <c r="F175" s="256">
        <f>E175+F174</f>
        <v>32954</v>
      </c>
      <c r="G175" s="257">
        <f>F175/55165</f>
        <v>0.5973715217982416</v>
      </c>
      <c r="H175" s="258">
        <f>100-(F175/55165*100)</f>
        <v>40.262847820175843</v>
      </c>
      <c r="I175" s="298">
        <v>8</v>
      </c>
      <c r="J175" s="299">
        <v>4</v>
      </c>
      <c r="K175" s="267"/>
      <c r="L175" s="268"/>
      <c r="M175" s="268"/>
      <c r="N175" s="300">
        <v>14</v>
      </c>
      <c r="O175" s="296">
        <v>20</v>
      </c>
      <c r="P175" s="78">
        <f>P174+O175</f>
        <v>24373</v>
      </c>
      <c r="Q175" s="88">
        <f>P175/42918</f>
        <v>0.5678969197073489</v>
      </c>
      <c r="R175" s="168">
        <f>100-(P175/42918*100)</f>
        <v>43.210308029265107</v>
      </c>
      <c r="S175" s="162">
        <v>20</v>
      </c>
      <c r="T175" s="111">
        <f>S175+T174</f>
        <v>24631</v>
      </c>
      <c r="U175" s="130">
        <f>O175-S175</f>
        <v>0</v>
      </c>
      <c r="V175" s="111">
        <f>U175+V174</f>
        <v>-258</v>
      </c>
      <c r="W175" s="174"/>
      <c r="X175" s="184"/>
      <c r="Y175" s="16"/>
      <c r="Z175" s="185"/>
      <c r="AA175" s="176"/>
      <c r="AB175" s="111"/>
      <c r="AC175" s="111"/>
      <c r="AD175" s="111"/>
      <c r="AE175" s="197"/>
      <c r="AF175" s="15"/>
      <c r="AG175" s="198"/>
      <c r="AH175" s="176"/>
      <c r="AI175" s="111"/>
      <c r="AJ175" s="111"/>
      <c r="AK175" s="111"/>
      <c r="AL175" s="301">
        <v>14</v>
      </c>
      <c r="AM175" s="84"/>
      <c r="AN175" s="6"/>
      <c r="AO175" s="6"/>
      <c r="AP175" s="6"/>
      <c r="AQ175" s="271"/>
      <c r="AR175" s="6"/>
    </row>
    <row r="176" spans="1:44" x14ac:dyDescent="0.25">
      <c r="A176" s="18" t="s">
        <v>944</v>
      </c>
      <c r="B176" s="68">
        <v>169</v>
      </c>
      <c r="C176" s="139" t="s">
        <v>652</v>
      </c>
      <c r="D176" s="274"/>
      <c r="E176" s="74">
        <f>I176+J176+K176+L176+M176+N176+O176+AL176+AN176+AO176+AP176+AQ176+AR176</f>
        <v>34</v>
      </c>
      <c r="F176" s="256">
        <f>E176+F175</f>
        <v>32988</v>
      </c>
      <c r="G176" s="257">
        <f>F176/55165</f>
        <v>0.59798785461796433</v>
      </c>
      <c r="H176" s="258">
        <f>100-(F176/55165*100)</f>
        <v>40.201214538203565</v>
      </c>
      <c r="I176" s="6"/>
      <c r="J176" s="299">
        <v>2</v>
      </c>
      <c r="K176" s="267"/>
      <c r="L176" s="268"/>
      <c r="M176" s="268"/>
      <c r="N176" s="300">
        <v>23</v>
      </c>
      <c r="O176" s="296">
        <v>9</v>
      </c>
      <c r="P176" s="78">
        <f>P175+O176</f>
        <v>24382</v>
      </c>
      <c r="Q176" s="88">
        <f>P176/42918</f>
        <v>0.56810662193019246</v>
      </c>
      <c r="R176" s="168">
        <f>100-(P176/42918*100)</f>
        <v>43.189337806980753</v>
      </c>
      <c r="S176" s="162">
        <v>10</v>
      </c>
      <c r="T176" s="111">
        <f>S176+T175</f>
        <v>24641</v>
      </c>
      <c r="U176" s="130">
        <f>O176-S176</f>
        <v>-1</v>
      </c>
      <c r="V176" s="111">
        <f>U176+V175</f>
        <v>-259</v>
      </c>
      <c r="W176" s="174"/>
      <c r="X176" s="184"/>
      <c r="Y176" s="16"/>
      <c r="Z176" s="185"/>
      <c r="AA176" s="176"/>
      <c r="AB176" s="111"/>
      <c r="AC176" s="111"/>
      <c r="AD176" s="111"/>
      <c r="AE176" s="197"/>
      <c r="AF176" s="15"/>
      <c r="AG176" s="198"/>
      <c r="AH176" s="176"/>
      <c r="AI176" s="111"/>
      <c r="AJ176" s="111"/>
      <c r="AK176" s="111"/>
      <c r="AL176" s="270"/>
      <c r="AM176" s="84"/>
      <c r="AN176" s="6"/>
      <c r="AO176" s="6"/>
      <c r="AP176" s="6"/>
      <c r="AQ176" s="271"/>
      <c r="AR176" s="6"/>
    </row>
    <row r="177" spans="1:45" x14ac:dyDescent="0.25">
      <c r="A177" s="18" t="s">
        <v>168</v>
      </c>
      <c r="B177" s="68">
        <v>170</v>
      </c>
      <c r="C177" s="139" t="s">
        <v>645</v>
      </c>
      <c r="D177" s="274"/>
      <c r="E177" s="74">
        <f>I177+J177+K177+L177+M177+N177+O177+AL177+AN177+AO177+AP177+AQ177+AR177</f>
        <v>70</v>
      </c>
      <c r="F177" s="256">
        <f>E177+F176</f>
        <v>33058</v>
      </c>
      <c r="G177" s="257">
        <f>F177/55165</f>
        <v>0.59925677512915798</v>
      </c>
      <c r="H177" s="258">
        <f>100-(F177/55165*100)</f>
        <v>40.074322487084203</v>
      </c>
      <c r="I177" s="6"/>
      <c r="J177" s="299">
        <v>4</v>
      </c>
      <c r="K177" s="267"/>
      <c r="L177" s="268"/>
      <c r="M177" s="300">
        <v>42</v>
      </c>
      <c r="N177" s="300">
        <v>21</v>
      </c>
      <c r="O177" s="296">
        <v>3</v>
      </c>
      <c r="P177" s="78">
        <f>P176+O177</f>
        <v>24385</v>
      </c>
      <c r="Q177" s="88">
        <f>P177/42918</f>
        <v>0.56817652267114027</v>
      </c>
      <c r="R177" s="168">
        <f>100-(P177/42918*100)</f>
        <v>43.182347732885972</v>
      </c>
      <c r="S177" s="162">
        <v>3</v>
      </c>
      <c r="T177" s="111">
        <f>S177+T176</f>
        <v>24644</v>
      </c>
      <c r="U177" s="130">
        <f>O177-S177</f>
        <v>0</v>
      </c>
      <c r="V177" s="111">
        <f>U177+V176</f>
        <v>-259</v>
      </c>
      <c r="W177" s="174"/>
      <c r="X177" s="184"/>
      <c r="Y177" s="16"/>
      <c r="Z177" s="185"/>
      <c r="AA177" s="176"/>
      <c r="AB177" s="111"/>
      <c r="AC177" s="111"/>
      <c r="AD177" s="111"/>
      <c r="AE177" s="197"/>
      <c r="AF177" s="15"/>
      <c r="AG177" s="198"/>
      <c r="AH177" s="176"/>
      <c r="AI177" s="111"/>
      <c r="AJ177" s="111"/>
      <c r="AK177" s="111"/>
      <c r="AL177" s="270"/>
      <c r="AM177" s="84"/>
      <c r="AN177" s="6"/>
      <c r="AO177" s="6"/>
      <c r="AP177" s="6"/>
      <c r="AQ177" s="271"/>
      <c r="AR177" s="6"/>
    </row>
    <row r="178" spans="1:45" x14ac:dyDescent="0.25">
      <c r="A178" s="18" t="s">
        <v>171</v>
      </c>
      <c r="B178" s="68">
        <v>171</v>
      </c>
      <c r="C178" s="139" t="s">
        <v>648</v>
      </c>
      <c r="D178" s="274"/>
      <c r="E178" s="74">
        <f>I178+J178+K178+L178+M178+N178+O178+AL178+AN178+AO178+AP178+AQ178+AR178</f>
        <v>35</v>
      </c>
      <c r="F178" s="256">
        <f>E178+F177</f>
        <v>33093</v>
      </c>
      <c r="G178" s="257">
        <f>F178/55165</f>
        <v>0.59989123538475486</v>
      </c>
      <c r="H178" s="258">
        <f>100-(F178/55165*100)</f>
        <v>40.010876461524511</v>
      </c>
      <c r="I178" s="6"/>
      <c r="J178" s="299">
        <v>2</v>
      </c>
      <c r="K178" s="267"/>
      <c r="L178" s="268"/>
      <c r="M178" s="300">
        <v>25</v>
      </c>
      <c r="N178" s="300">
        <v>7</v>
      </c>
      <c r="O178" s="296">
        <v>1</v>
      </c>
      <c r="P178" s="78">
        <f>P177+O178</f>
        <v>24386</v>
      </c>
      <c r="Q178" s="88">
        <f>P178/42918</f>
        <v>0.56819982291812299</v>
      </c>
      <c r="R178" s="168">
        <f>100-(P178/42918*100)</f>
        <v>43.180017708187698</v>
      </c>
      <c r="S178" s="162">
        <v>1</v>
      </c>
      <c r="T178" s="111">
        <f>S178+T177</f>
        <v>24645</v>
      </c>
      <c r="U178" s="130">
        <f>O178-S178</f>
        <v>0</v>
      </c>
      <c r="V178" s="111">
        <f>U178+V177</f>
        <v>-259</v>
      </c>
      <c r="W178" s="174"/>
      <c r="X178" s="184"/>
      <c r="Y178" s="16"/>
      <c r="Z178" s="185"/>
      <c r="AA178" s="176"/>
      <c r="AB178" s="111"/>
      <c r="AC178" s="111"/>
      <c r="AD178" s="111"/>
      <c r="AE178" s="197"/>
      <c r="AF178" s="15"/>
      <c r="AG178" s="198"/>
      <c r="AH178" s="176"/>
      <c r="AI178" s="111"/>
      <c r="AJ178" s="111"/>
      <c r="AK178" s="111"/>
      <c r="AL178" s="270"/>
      <c r="AM178" s="84"/>
      <c r="AN178" s="6"/>
      <c r="AO178" s="6"/>
      <c r="AP178" s="6"/>
      <c r="AQ178" s="271"/>
      <c r="AR178" s="6"/>
    </row>
    <row r="179" spans="1:45" x14ac:dyDescent="0.25">
      <c r="A179" s="18" t="s">
        <v>165</v>
      </c>
      <c r="B179" s="68">
        <v>172</v>
      </c>
      <c r="C179" s="139" t="s">
        <v>649</v>
      </c>
      <c r="D179" s="274"/>
      <c r="E179" s="74">
        <f>I179+J179+K179+L179+M179+N179+O179+AL179+AN179+AO179+AP179+AQ179+AR179</f>
        <v>35</v>
      </c>
      <c r="F179" s="256">
        <f>E179+F178</f>
        <v>33128</v>
      </c>
      <c r="G179" s="257">
        <f>F179/55165</f>
        <v>0.60052569564035163</v>
      </c>
      <c r="H179" s="258">
        <f>100-(F179/55165*100)</f>
        <v>39.94743043596484</v>
      </c>
      <c r="I179" s="6"/>
      <c r="J179" s="299">
        <v>2</v>
      </c>
      <c r="K179" s="267"/>
      <c r="L179" s="268"/>
      <c r="M179" s="300">
        <v>21</v>
      </c>
      <c r="N179" s="300">
        <v>7</v>
      </c>
      <c r="O179" s="296">
        <v>5</v>
      </c>
      <c r="P179" s="78">
        <f>P178+O179</f>
        <v>24391</v>
      </c>
      <c r="Q179" s="88">
        <f>P179/42918</f>
        <v>0.56831632415303601</v>
      </c>
      <c r="R179" s="168">
        <f>100-(P179/42918*100)</f>
        <v>43.168367584696398</v>
      </c>
      <c r="S179" s="162">
        <v>15</v>
      </c>
      <c r="T179" s="111">
        <f>S179+T178</f>
        <v>24660</v>
      </c>
      <c r="U179" s="130">
        <f>O179-S179</f>
        <v>-10</v>
      </c>
      <c r="V179" s="111">
        <f>U179+V178</f>
        <v>-269</v>
      </c>
      <c r="W179" s="174"/>
      <c r="X179" s="184"/>
      <c r="Y179" s="16"/>
      <c r="Z179" s="185"/>
      <c r="AA179" s="176"/>
      <c r="AB179" s="111"/>
      <c r="AC179" s="111"/>
      <c r="AD179" s="111"/>
      <c r="AE179" s="197"/>
      <c r="AF179" s="15"/>
      <c r="AG179" s="198"/>
      <c r="AH179" s="176"/>
      <c r="AI179" s="111"/>
      <c r="AJ179" s="111"/>
      <c r="AK179" s="111"/>
      <c r="AL179" s="270"/>
      <c r="AM179" s="84"/>
      <c r="AN179" s="6"/>
      <c r="AO179" s="6"/>
      <c r="AP179" s="6"/>
      <c r="AQ179" s="271"/>
      <c r="AR179" s="6"/>
    </row>
    <row r="180" spans="1:45" x14ac:dyDescent="0.25">
      <c r="A180" s="18" t="s">
        <v>166</v>
      </c>
      <c r="B180" s="68">
        <v>173</v>
      </c>
      <c r="C180" s="139" t="s">
        <v>650</v>
      </c>
      <c r="D180" s="274"/>
      <c r="E180" s="74">
        <f>I180+J180+K180+L180+M180+N180+O180+AL180+AN180+AO180+AP180+AQ180+AR180</f>
        <v>70</v>
      </c>
      <c r="F180" s="256">
        <f>E180+F179</f>
        <v>33198</v>
      </c>
      <c r="G180" s="257">
        <f>F180/55165</f>
        <v>0.60179461615154539</v>
      </c>
      <c r="H180" s="258">
        <f>100-(F180/55165*100)</f>
        <v>39.820538384845463</v>
      </c>
      <c r="I180" s="6"/>
      <c r="J180" s="299">
        <v>4</v>
      </c>
      <c r="K180" s="267"/>
      <c r="L180" s="268"/>
      <c r="M180" s="300">
        <v>42</v>
      </c>
      <c r="N180" s="300">
        <v>21</v>
      </c>
      <c r="O180" s="296">
        <v>3</v>
      </c>
      <c r="P180" s="78">
        <f>P179+O180</f>
        <v>24394</v>
      </c>
      <c r="Q180" s="88">
        <f>P180/42918</f>
        <v>0.56838622489398383</v>
      </c>
      <c r="R180" s="168">
        <f>100-(P180/42918*100)</f>
        <v>43.161377510601618</v>
      </c>
      <c r="S180" s="162">
        <v>20</v>
      </c>
      <c r="T180" s="111">
        <f>S180+T179</f>
        <v>24680</v>
      </c>
      <c r="U180" s="130">
        <f>O180-S180</f>
        <v>-17</v>
      </c>
      <c r="V180" s="111">
        <f>U180+V179</f>
        <v>-286</v>
      </c>
      <c r="W180" s="174"/>
      <c r="X180" s="184"/>
      <c r="Y180" s="16"/>
      <c r="Z180" s="185"/>
      <c r="AA180" s="176"/>
      <c r="AB180" s="111"/>
      <c r="AC180" s="111"/>
      <c r="AD180" s="111"/>
      <c r="AE180" s="197"/>
      <c r="AF180" s="15"/>
      <c r="AG180" s="198"/>
      <c r="AH180" s="176"/>
      <c r="AI180" s="111"/>
      <c r="AJ180" s="111"/>
      <c r="AK180" s="111"/>
      <c r="AL180" s="270"/>
      <c r="AM180" s="84"/>
      <c r="AN180" s="6"/>
      <c r="AO180" s="6"/>
      <c r="AP180" s="6"/>
      <c r="AQ180" s="271"/>
      <c r="AR180" s="6"/>
    </row>
    <row r="181" spans="1:45" x14ac:dyDescent="0.25">
      <c r="A181" s="18" t="s">
        <v>167</v>
      </c>
      <c r="B181" s="68">
        <v>174</v>
      </c>
      <c r="C181" s="139" t="s">
        <v>644</v>
      </c>
      <c r="D181" s="274"/>
      <c r="E181" s="74">
        <f>I181+J181+K181+L181+M181+N181+O181+AL181+AN181+AO181+AP181+AQ181+AR181</f>
        <v>35</v>
      </c>
      <c r="F181" s="256">
        <f>E181+F180</f>
        <v>33233</v>
      </c>
      <c r="G181" s="257">
        <f>F181/55165</f>
        <v>0.60242907640714216</v>
      </c>
      <c r="H181" s="258">
        <f>100-(F181/55165*100)</f>
        <v>39.757092359285785</v>
      </c>
      <c r="I181" s="6"/>
      <c r="J181" s="299">
        <v>2</v>
      </c>
      <c r="K181" s="267"/>
      <c r="L181" s="268"/>
      <c r="M181" s="300">
        <v>21</v>
      </c>
      <c r="N181" s="300">
        <v>7</v>
      </c>
      <c r="O181" s="296">
        <v>5</v>
      </c>
      <c r="P181" s="78">
        <f>P180+O181</f>
        <v>24399</v>
      </c>
      <c r="Q181" s="88">
        <f>P181/42918</f>
        <v>0.56850272612889696</v>
      </c>
      <c r="R181" s="168">
        <f>100-(P181/42918*100)</f>
        <v>43.149727387110303</v>
      </c>
      <c r="S181" s="162">
        <v>15</v>
      </c>
      <c r="T181" s="111">
        <f>S181+T180</f>
        <v>24695</v>
      </c>
      <c r="U181" s="130">
        <f>O181-S181</f>
        <v>-10</v>
      </c>
      <c r="V181" s="111">
        <f>U181+V180</f>
        <v>-296</v>
      </c>
      <c r="W181" s="174"/>
      <c r="X181" s="184"/>
      <c r="Y181" s="16"/>
      <c r="Z181" s="185"/>
      <c r="AA181" s="176"/>
      <c r="AB181" s="111"/>
      <c r="AC181" s="111"/>
      <c r="AD181" s="111"/>
      <c r="AE181" s="197"/>
      <c r="AF181" s="15"/>
      <c r="AG181" s="198"/>
      <c r="AH181" s="176"/>
      <c r="AI181" s="111"/>
      <c r="AJ181" s="111"/>
      <c r="AK181" s="111"/>
      <c r="AL181" s="270"/>
      <c r="AM181" s="84"/>
      <c r="AN181" s="6"/>
      <c r="AO181" s="6"/>
      <c r="AP181" s="6"/>
      <c r="AQ181" s="271"/>
      <c r="AR181" s="6"/>
    </row>
    <row r="182" spans="1:45" x14ac:dyDescent="0.25">
      <c r="A182" s="18" t="s">
        <v>164</v>
      </c>
      <c r="B182" s="68">
        <v>175</v>
      </c>
      <c r="C182" s="139" t="s">
        <v>651</v>
      </c>
      <c r="D182" s="274"/>
      <c r="E182" s="74">
        <f>I182+J182+K182+L182+M182+N182+O182+AL182+AN182+AO182+AP182+AQ182+AR182</f>
        <v>102</v>
      </c>
      <c r="F182" s="256">
        <f>E182+F181</f>
        <v>33335</v>
      </c>
      <c r="G182" s="257">
        <f>F182/55165</f>
        <v>0.60427807486631013</v>
      </c>
      <c r="H182" s="258">
        <f>100-(F182/55165*100)</f>
        <v>39.572192513368989</v>
      </c>
      <c r="I182" s="6"/>
      <c r="J182" s="267"/>
      <c r="K182" s="267"/>
      <c r="L182" s="268"/>
      <c r="M182" s="300">
        <v>63</v>
      </c>
      <c r="N182" s="300">
        <v>32</v>
      </c>
      <c r="O182" s="296">
        <v>7</v>
      </c>
      <c r="P182" s="78">
        <f>P181+O182</f>
        <v>24406</v>
      </c>
      <c r="Q182" s="88">
        <f>P182/42918</f>
        <v>0.56866582785777531</v>
      </c>
      <c r="R182" s="168">
        <f>100-(P182/42918*100)</f>
        <v>43.133417214222469</v>
      </c>
      <c r="S182" s="162">
        <v>10</v>
      </c>
      <c r="T182" s="111">
        <f>S182+T181</f>
        <v>24705</v>
      </c>
      <c r="U182" s="130">
        <f>O182-S182</f>
        <v>-3</v>
      </c>
      <c r="V182" s="111">
        <f>U182+V181</f>
        <v>-299</v>
      </c>
      <c r="W182" s="174"/>
      <c r="X182" s="184"/>
      <c r="Y182" s="16"/>
      <c r="Z182" s="185"/>
      <c r="AA182" s="176"/>
      <c r="AB182" s="111"/>
      <c r="AC182" s="111"/>
      <c r="AD182" s="111"/>
      <c r="AE182" s="197"/>
      <c r="AF182" s="15"/>
      <c r="AG182" s="198"/>
      <c r="AH182" s="176"/>
      <c r="AI182" s="111"/>
      <c r="AJ182" s="111"/>
      <c r="AK182" s="111"/>
      <c r="AL182" s="270"/>
      <c r="AM182" s="84"/>
      <c r="AN182" s="6"/>
      <c r="AO182" s="6"/>
      <c r="AP182" s="6"/>
      <c r="AQ182" s="271"/>
      <c r="AR182" s="6"/>
    </row>
    <row r="183" spans="1:45" x14ac:dyDescent="0.25">
      <c r="A183" s="18" t="s">
        <v>169</v>
      </c>
      <c r="B183" s="68">
        <v>176</v>
      </c>
      <c r="C183" s="139" t="s">
        <v>646</v>
      </c>
      <c r="D183" s="274"/>
      <c r="E183" s="74">
        <f>I183+J183+K183+L183+M183+N183+O183+AL183+AN183+AO183+AP183+AQ183+AR183</f>
        <v>69</v>
      </c>
      <c r="F183" s="256">
        <f>E183+F182</f>
        <v>33404</v>
      </c>
      <c r="G183" s="257">
        <f>F183/55165</f>
        <v>0.60552886794162963</v>
      </c>
      <c r="H183" s="258">
        <f>100-(F183/55165*100)</f>
        <v>39.447113205837034</v>
      </c>
      <c r="I183" s="6"/>
      <c r="J183" s="299">
        <v>4</v>
      </c>
      <c r="K183" s="267"/>
      <c r="L183" s="268"/>
      <c r="M183" s="300">
        <v>49</v>
      </c>
      <c r="N183" s="300">
        <v>14</v>
      </c>
      <c r="O183" s="296">
        <v>2</v>
      </c>
      <c r="P183" s="78">
        <f>P182+O183</f>
        <v>24408</v>
      </c>
      <c r="Q183" s="88">
        <f>P183/42918</f>
        <v>0.56871242835174052</v>
      </c>
      <c r="R183" s="168">
        <f>100-(P183/42918*100)</f>
        <v>43.128757164825949</v>
      </c>
      <c r="S183" s="162">
        <v>3</v>
      </c>
      <c r="T183" s="111">
        <f>S183+T182</f>
        <v>24708</v>
      </c>
      <c r="U183" s="130">
        <f>O183-S183</f>
        <v>-1</v>
      </c>
      <c r="V183" s="111">
        <f>U183+V182</f>
        <v>-300</v>
      </c>
      <c r="W183" s="174"/>
      <c r="X183" s="184"/>
      <c r="Y183" s="16"/>
      <c r="Z183" s="185"/>
      <c r="AA183" s="176"/>
      <c r="AB183" s="111"/>
      <c r="AC183" s="111"/>
      <c r="AD183" s="111"/>
      <c r="AE183" s="197"/>
      <c r="AF183" s="15"/>
      <c r="AG183" s="198"/>
      <c r="AH183" s="176"/>
      <c r="AI183" s="111"/>
      <c r="AJ183" s="111"/>
      <c r="AK183" s="111"/>
      <c r="AL183" s="270"/>
      <c r="AM183" s="84"/>
      <c r="AN183" s="6"/>
      <c r="AO183" s="6"/>
      <c r="AP183" s="6"/>
      <c r="AQ183" s="271"/>
      <c r="AR183" s="6"/>
    </row>
    <row r="184" spans="1:45" x14ac:dyDescent="0.25">
      <c r="A184" s="18" t="s">
        <v>170</v>
      </c>
      <c r="B184" s="68">
        <v>177</v>
      </c>
      <c r="C184" s="139" t="s">
        <v>647</v>
      </c>
      <c r="D184" s="274"/>
      <c r="E184" s="74">
        <f>I184+J184+K184+L184+M184+N184+O184+AL184+AN184+AO184+AP184+AQ184+AR184</f>
        <v>70</v>
      </c>
      <c r="F184" s="256">
        <f>E184+F183</f>
        <v>33474</v>
      </c>
      <c r="G184" s="257">
        <f>F184/55165</f>
        <v>0.60679778845282339</v>
      </c>
      <c r="H184" s="258">
        <f>100-(F184/55165*100)</f>
        <v>39.320221154717657</v>
      </c>
      <c r="I184" s="6"/>
      <c r="J184" s="299">
        <v>4</v>
      </c>
      <c r="K184" s="267"/>
      <c r="L184" s="268"/>
      <c r="M184" s="300">
        <v>49</v>
      </c>
      <c r="N184" s="300">
        <v>14</v>
      </c>
      <c r="O184" s="296">
        <v>3</v>
      </c>
      <c r="P184" s="78">
        <f>P183+O184</f>
        <v>24411</v>
      </c>
      <c r="Q184" s="88">
        <f>P184/42918</f>
        <v>0.56878232909268833</v>
      </c>
      <c r="R184" s="168">
        <f>100-(P184/42918*100)</f>
        <v>43.121767090731169</v>
      </c>
      <c r="S184" s="162">
        <v>3</v>
      </c>
      <c r="T184" s="111">
        <f>S184+T183</f>
        <v>24711</v>
      </c>
      <c r="U184" s="130">
        <f>O184-S184</f>
        <v>0</v>
      </c>
      <c r="V184" s="111">
        <f>U184+V183</f>
        <v>-300</v>
      </c>
      <c r="W184" s="174"/>
      <c r="X184" s="184"/>
      <c r="Y184" s="16"/>
      <c r="Z184" s="185"/>
      <c r="AA184" s="176"/>
      <c r="AB184" s="111"/>
      <c r="AC184" s="111"/>
      <c r="AD184" s="111"/>
      <c r="AE184" s="197"/>
      <c r="AF184" s="15"/>
      <c r="AG184" s="198"/>
      <c r="AH184" s="176"/>
      <c r="AI184" s="111"/>
      <c r="AJ184" s="111"/>
      <c r="AK184" s="111"/>
      <c r="AL184" s="270"/>
      <c r="AM184" s="84"/>
      <c r="AN184" s="6"/>
      <c r="AO184" s="6"/>
      <c r="AP184" s="6"/>
      <c r="AQ184" s="271"/>
      <c r="AR184" s="6"/>
    </row>
    <row r="185" spans="1:45" x14ac:dyDescent="0.25">
      <c r="A185" s="18" t="s">
        <v>938</v>
      </c>
      <c r="B185" s="68">
        <v>178</v>
      </c>
      <c r="C185" s="139" t="s">
        <v>635</v>
      </c>
      <c r="D185" s="274"/>
      <c r="E185" s="74">
        <f>I185+J185+K185+L185+M185+N185+O185+AL185+AN185+AO185+AP185+AQ185+AR185</f>
        <v>35</v>
      </c>
      <c r="F185" s="256">
        <f>E185+F184</f>
        <v>33509</v>
      </c>
      <c r="G185" s="257">
        <f>F185/55165</f>
        <v>0.60743224870842016</v>
      </c>
      <c r="H185" s="258">
        <f>100-(F185/55165*100)</f>
        <v>39.256775129157987</v>
      </c>
      <c r="I185" s="6"/>
      <c r="J185" s="299">
        <v>2</v>
      </c>
      <c r="K185" s="267"/>
      <c r="L185" s="268"/>
      <c r="M185" s="300">
        <v>21</v>
      </c>
      <c r="N185" s="300">
        <v>8</v>
      </c>
      <c r="O185" s="296">
        <v>4</v>
      </c>
      <c r="P185" s="78">
        <f>P184+O185</f>
        <v>24415</v>
      </c>
      <c r="Q185" s="88">
        <f>P185/42918</f>
        <v>0.56887553008061886</v>
      </c>
      <c r="R185" s="168">
        <f>100-(P185/42918*100)</f>
        <v>43.112446991938114</v>
      </c>
      <c r="S185" s="162">
        <v>4</v>
      </c>
      <c r="T185" s="111">
        <f>S185+T184</f>
        <v>24715</v>
      </c>
      <c r="U185" s="130">
        <f>O185-S185</f>
        <v>0</v>
      </c>
      <c r="V185" s="111">
        <f>U185+V184</f>
        <v>-300</v>
      </c>
      <c r="W185" s="174"/>
      <c r="X185" s="184"/>
      <c r="Y185" s="16"/>
      <c r="Z185" s="185"/>
      <c r="AA185" s="176"/>
      <c r="AB185" s="111"/>
      <c r="AC185" s="111"/>
      <c r="AD185" s="111"/>
      <c r="AE185" s="197"/>
      <c r="AF185" s="15"/>
      <c r="AG185" s="198"/>
      <c r="AH185" s="176"/>
      <c r="AI185" s="111"/>
      <c r="AJ185" s="111"/>
      <c r="AK185" s="111"/>
      <c r="AL185" s="270"/>
      <c r="AM185" s="84"/>
      <c r="AN185" s="6"/>
      <c r="AO185" s="298"/>
      <c r="AP185" s="6"/>
      <c r="AQ185" s="271"/>
      <c r="AR185" s="6"/>
    </row>
    <row r="186" spans="1:45" x14ac:dyDescent="0.25">
      <c r="A186" s="18" t="s">
        <v>943</v>
      </c>
      <c r="B186" s="68">
        <v>179</v>
      </c>
      <c r="C186" s="139" t="s">
        <v>636</v>
      </c>
      <c r="D186" s="274"/>
      <c r="E186" s="74">
        <f>I186+J186+K186+L186+M186+N186+O186+AL186+AN186+AO186+AP186+AQ186+AR186</f>
        <v>35</v>
      </c>
      <c r="F186" s="256">
        <f>E186+F185</f>
        <v>33544</v>
      </c>
      <c r="G186" s="257">
        <f>F186/55165</f>
        <v>0.60806670896401704</v>
      </c>
      <c r="H186" s="258">
        <f>100-(F186/55165*100)</f>
        <v>39.193329103598295</v>
      </c>
      <c r="I186" s="6"/>
      <c r="J186" s="299">
        <v>2</v>
      </c>
      <c r="K186" s="299">
        <v>5</v>
      </c>
      <c r="L186" s="268"/>
      <c r="M186" s="268"/>
      <c r="N186" s="300">
        <v>6</v>
      </c>
      <c r="O186" s="296">
        <v>20</v>
      </c>
      <c r="P186" s="78">
        <f>P185+O186</f>
        <v>24435</v>
      </c>
      <c r="Q186" s="88">
        <f>P186/42918</f>
        <v>0.56934153502027118</v>
      </c>
      <c r="R186" s="168">
        <f>100-(P186/42918*100)</f>
        <v>43.065846497972885</v>
      </c>
      <c r="S186" s="162">
        <v>22</v>
      </c>
      <c r="T186" s="111">
        <f>S186+T185</f>
        <v>24737</v>
      </c>
      <c r="U186" s="130">
        <f>O186-S186</f>
        <v>-2</v>
      </c>
      <c r="V186" s="111">
        <f>U186+V185</f>
        <v>-302</v>
      </c>
      <c r="W186" s="174"/>
      <c r="X186" s="184"/>
      <c r="Y186" s="16"/>
      <c r="Z186" s="185"/>
      <c r="AA186" s="176"/>
      <c r="AB186" s="111"/>
      <c r="AC186" s="111"/>
      <c r="AD186" s="111"/>
      <c r="AE186" s="197"/>
      <c r="AF186" s="15"/>
      <c r="AG186" s="198"/>
      <c r="AH186" s="176"/>
      <c r="AI186" s="111"/>
      <c r="AJ186" s="111"/>
      <c r="AK186" s="111"/>
      <c r="AL186" s="270"/>
      <c r="AM186" s="84"/>
      <c r="AN186" s="6"/>
      <c r="AO186" s="298">
        <v>2</v>
      </c>
      <c r="AP186" s="6"/>
      <c r="AQ186" s="271"/>
      <c r="AR186" s="6"/>
    </row>
    <row r="187" spans="1:45" x14ac:dyDescent="0.25">
      <c r="A187" s="18" t="s">
        <v>937</v>
      </c>
      <c r="B187" s="68">
        <v>180</v>
      </c>
      <c r="C187" s="139" t="s">
        <v>634</v>
      </c>
      <c r="D187" s="274"/>
      <c r="E187" s="74">
        <f>I187+J187+K187+L187+M187+N187+O187+AL187+AN187+AO187+AP187+AQ187+AR187</f>
        <v>70</v>
      </c>
      <c r="F187" s="256">
        <f>E187+F186</f>
        <v>33614</v>
      </c>
      <c r="G187" s="257">
        <f>F187/55165</f>
        <v>0.60933562947521069</v>
      </c>
      <c r="H187" s="258">
        <f>100-(F187/55165*100)</f>
        <v>39.066437052478932</v>
      </c>
      <c r="I187" s="6"/>
      <c r="J187" s="299">
        <v>4</v>
      </c>
      <c r="K187" s="267"/>
      <c r="L187" s="268"/>
      <c r="M187" s="300">
        <v>42</v>
      </c>
      <c r="N187" s="300">
        <v>10</v>
      </c>
      <c r="O187" s="296">
        <v>12</v>
      </c>
      <c r="P187" s="78">
        <f>P186+O187</f>
        <v>24447</v>
      </c>
      <c r="Q187" s="88">
        <f>P187/42918</f>
        <v>0.56962113798406266</v>
      </c>
      <c r="R187" s="168">
        <f>100-(P187/42918*100)</f>
        <v>43.037886201593736</v>
      </c>
      <c r="S187" s="162">
        <v>12</v>
      </c>
      <c r="T187" s="111">
        <f>S187+T186</f>
        <v>24749</v>
      </c>
      <c r="U187" s="130">
        <f>O187-S187</f>
        <v>0</v>
      </c>
      <c r="V187" s="111">
        <f>U187+V186</f>
        <v>-302</v>
      </c>
      <c r="W187" s="174"/>
      <c r="X187" s="184"/>
      <c r="Y187" s="16"/>
      <c r="Z187" s="185"/>
      <c r="AA187" s="176"/>
      <c r="AB187" s="111"/>
      <c r="AC187" s="111"/>
      <c r="AD187" s="111"/>
      <c r="AE187" s="197"/>
      <c r="AF187" s="15"/>
      <c r="AG187" s="198"/>
      <c r="AH187" s="176"/>
      <c r="AI187" s="111"/>
      <c r="AJ187" s="111"/>
      <c r="AK187" s="111"/>
      <c r="AL187" s="270"/>
      <c r="AM187" s="84"/>
      <c r="AN187" s="6"/>
      <c r="AO187" s="298">
        <v>2</v>
      </c>
      <c r="AP187" s="6"/>
      <c r="AQ187" s="271"/>
      <c r="AR187" s="6"/>
    </row>
    <row r="188" spans="1:45" x14ac:dyDescent="0.25">
      <c r="A188" s="18" t="s">
        <v>942</v>
      </c>
      <c r="B188" s="68">
        <v>181</v>
      </c>
      <c r="C188" s="139" t="s">
        <v>640</v>
      </c>
      <c r="D188" s="274"/>
      <c r="E188" s="74">
        <f>I188+J188+K188+L188+M188+N188+O188+AL188+AN188+AO188+AP188+AQ188+AR188</f>
        <v>35</v>
      </c>
      <c r="F188" s="256">
        <f>E188+F187</f>
        <v>33649</v>
      </c>
      <c r="G188" s="257">
        <f>F188/55165</f>
        <v>0.60997008973080757</v>
      </c>
      <c r="H188" s="258">
        <f>100-(F188/55165*100)</f>
        <v>39.00299102691924</v>
      </c>
      <c r="I188" s="6"/>
      <c r="J188" s="299">
        <v>2</v>
      </c>
      <c r="K188" s="299">
        <v>4</v>
      </c>
      <c r="L188" s="268"/>
      <c r="M188" s="268"/>
      <c r="N188" s="300">
        <v>9</v>
      </c>
      <c r="O188" s="296">
        <v>18</v>
      </c>
      <c r="P188" s="78">
        <f>P187+O188</f>
        <v>24465</v>
      </c>
      <c r="Q188" s="88">
        <f>P188/42918</f>
        <v>0.57004054242974977</v>
      </c>
      <c r="R188" s="168">
        <f>100-(P188/42918*100)</f>
        <v>42.995945757025019</v>
      </c>
      <c r="S188" s="162">
        <v>18</v>
      </c>
      <c r="T188" s="111">
        <f>S188+T187</f>
        <v>24767</v>
      </c>
      <c r="U188" s="130">
        <f>O188-S188</f>
        <v>0</v>
      </c>
      <c r="V188" s="111">
        <f>U188+V187</f>
        <v>-302</v>
      </c>
      <c r="W188" s="174"/>
      <c r="X188" s="184"/>
      <c r="Y188" s="16"/>
      <c r="Z188" s="185"/>
      <c r="AA188" s="176"/>
      <c r="AB188" s="111"/>
      <c r="AC188" s="111"/>
      <c r="AD188" s="111"/>
      <c r="AE188" s="197"/>
      <c r="AF188" s="15"/>
      <c r="AG188" s="198"/>
      <c r="AH188" s="176"/>
      <c r="AI188" s="111"/>
      <c r="AJ188" s="111"/>
      <c r="AK188" s="111"/>
      <c r="AL188" s="270"/>
      <c r="AM188" s="84"/>
      <c r="AN188" s="6"/>
      <c r="AO188" s="298">
        <v>2</v>
      </c>
      <c r="AP188" s="6"/>
      <c r="AQ188" s="271"/>
      <c r="AR188" s="6"/>
    </row>
    <row r="189" spans="1:45" x14ac:dyDescent="0.25">
      <c r="A189" s="18" t="s">
        <v>936</v>
      </c>
      <c r="B189" s="68">
        <v>182</v>
      </c>
      <c r="C189" s="139" t="s">
        <v>637</v>
      </c>
      <c r="D189" s="274"/>
      <c r="E189" s="74">
        <f>I189+J189+K189+L189+M189+N189+O189+AL189+AN189+AO189+AP189+AQ189+AR189</f>
        <v>35</v>
      </c>
      <c r="F189" s="256">
        <f>E189+F188</f>
        <v>33684</v>
      </c>
      <c r="G189" s="257">
        <f>F189/55165</f>
        <v>0.61060454998640445</v>
      </c>
      <c r="H189" s="258">
        <f>100-(F189/55165*100)</f>
        <v>38.939545001359555</v>
      </c>
      <c r="I189" s="6"/>
      <c r="J189" s="299">
        <v>2</v>
      </c>
      <c r="K189" s="299">
        <v>2</v>
      </c>
      <c r="L189" s="268"/>
      <c r="M189" s="300">
        <v>21</v>
      </c>
      <c r="N189" s="300">
        <v>5</v>
      </c>
      <c r="O189" s="296">
        <v>4</v>
      </c>
      <c r="P189" s="78">
        <f>P188+O189</f>
        <v>24469</v>
      </c>
      <c r="Q189" s="88">
        <f>P189/42918</f>
        <v>0.57013374341768019</v>
      </c>
      <c r="R189" s="168">
        <f>100-(P189/42918*100)</f>
        <v>42.986625658231979</v>
      </c>
      <c r="S189" s="162">
        <v>4</v>
      </c>
      <c r="T189" s="111">
        <f>S189+T188</f>
        <v>24771</v>
      </c>
      <c r="U189" s="130">
        <f>O189-S189</f>
        <v>0</v>
      </c>
      <c r="V189" s="111">
        <f>U189+V188</f>
        <v>-302</v>
      </c>
      <c r="W189" s="174"/>
      <c r="X189" s="184"/>
      <c r="Y189" s="16"/>
      <c r="Z189" s="185"/>
      <c r="AA189" s="176"/>
      <c r="AB189" s="111"/>
      <c r="AC189" s="111"/>
      <c r="AD189" s="111"/>
      <c r="AE189" s="197"/>
      <c r="AF189" s="15"/>
      <c r="AG189" s="198"/>
      <c r="AH189" s="176"/>
      <c r="AI189" s="111"/>
      <c r="AJ189" s="111"/>
      <c r="AK189" s="111"/>
      <c r="AL189" s="270"/>
      <c r="AM189" s="84"/>
      <c r="AN189" s="6"/>
      <c r="AO189" s="298">
        <v>1</v>
      </c>
      <c r="AP189" s="6"/>
      <c r="AQ189" s="271"/>
      <c r="AR189" s="6"/>
    </row>
    <row r="190" spans="1:45" x14ac:dyDescent="0.25">
      <c r="A190" s="18" t="s">
        <v>934</v>
      </c>
      <c r="B190" s="68">
        <v>183</v>
      </c>
      <c r="C190" s="139" t="s">
        <v>913</v>
      </c>
      <c r="D190" s="274"/>
      <c r="E190" s="74">
        <f>I190+J190+K190+L190+M190+N190+O190+AL190+AN190+AO190+AP190+AQ190+AR190</f>
        <v>17</v>
      </c>
      <c r="F190" s="256">
        <f>E190+F189</f>
        <v>33701</v>
      </c>
      <c r="G190" s="257">
        <f>F190/55165</f>
        <v>0.61091271639626576</v>
      </c>
      <c r="H190" s="258">
        <f>100-(F190/55165*100)</f>
        <v>38.908728360373424</v>
      </c>
      <c r="I190" s="6"/>
      <c r="J190" s="267"/>
      <c r="K190" s="267"/>
      <c r="L190" s="268"/>
      <c r="M190" s="268"/>
      <c r="N190" s="268"/>
      <c r="O190" s="296">
        <v>17</v>
      </c>
      <c r="P190" s="78">
        <f>P189+O190</f>
        <v>24486</v>
      </c>
      <c r="Q190" s="88">
        <f>P190/42918</f>
        <v>0.5705298476163847</v>
      </c>
      <c r="R190" s="168">
        <f>100-(P190/42918*100)</f>
        <v>42.94701523836153</v>
      </c>
      <c r="S190" s="162">
        <v>17</v>
      </c>
      <c r="T190" s="111">
        <f>S190+T189</f>
        <v>24788</v>
      </c>
      <c r="U190" s="130">
        <f>O190-S190</f>
        <v>0</v>
      </c>
      <c r="V190" s="111">
        <f>U190+V189</f>
        <v>-302</v>
      </c>
      <c r="W190" s="174"/>
      <c r="X190" s="184"/>
      <c r="Y190" s="16"/>
      <c r="Z190" s="185"/>
      <c r="AA190" s="176"/>
      <c r="AB190" s="111"/>
      <c r="AC190" s="111"/>
      <c r="AD190" s="111"/>
      <c r="AE190" s="197"/>
      <c r="AF190" s="15"/>
      <c r="AG190" s="198"/>
      <c r="AH190" s="176"/>
      <c r="AI190" s="111"/>
      <c r="AJ190" s="111"/>
      <c r="AK190" s="111"/>
      <c r="AL190" s="270"/>
      <c r="AM190" s="84"/>
      <c r="AN190" s="6"/>
      <c r="AO190" s="6"/>
      <c r="AP190" s="6"/>
      <c r="AQ190" s="303"/>
      <c r="AR190" s="6"/>
    </row>
    <row r="191" spans="1:45" x14ac:dyDescent="0.25">
      <c r="A191" s="18"/>
      <c r="B191" s="68">
        <v>184</v>
      </c>
      <c r="C191" s="314" t="s">
        <v>1186</v>
      </c>
      <c r="D191" s="274"/>
      <c r="E191" s="74">
        <f>I191+J191+K191+L191+M191+N191+O191+AL191+AN191+AO191+AP191+AQ191+AR191</f>
        <v>18</v>
      </c>
      <c r="F191" s="256">
        <f>E191+F190</f>
        <v>33719</v>
      </c>
      <c r="G191" s="257">
        <f>F191/55165</f>
        <v>0.61123901024200122</v>
      </c>
      <c r="H191" s="258">
        <f>100-(F191/55165*100)</f>
        <v>38.876098975799877</v>
      </c>
      <c r="I191" s="6"/>
      <c r="J191" s="267"/>
      <c r="K191" s="267"/>
      <c r="L191" s="268"/>
      <c r="M191" s="268"/>
      <c r="N191" s="268"/>
      <c r="O191" s="269"/>
      <c r="P191" s="78">
        <f>P190+O191</f>
        <v>24486</v>
      </c>
      <c r="Q191" s="88">
        <f>P191/42918</f>
        <v>0.5705298476163847</v>
      </c>
      <c r="R191" s="168">
        <f>100-(P191/42918*100)</f>
        <v>42.94701523836153</v>
      </c>
      <c r="S191" s="162"/>
      <c r="T191" s="111">
        <f>S191+T190</f>
        <v>24788</v>
      </c>
      <c r="U191" s="130">
        <f>O191-S191</f>
        <v>0</v>
      </c>
      <c r="V191" s="111">
        <f>U191+V190</f>
        <v>-302</v>
      </c>
      <c r="W191" s="174"/>
      <c r="X191" s="181"/>
      <c r="Y191" s="75"/>
      <c r="Z191" s="182"/>
      <c r="AA191" s="177"/>
      <c r="AB191" s="111"/>
      <c r="AC191" s="130"/>
      <c r="AD191" s="111"/>
      <c r="AE191" s="194"/>
      <c r="AF191" s="82"/>
      <c r="AG191" s="196"/>
      <c r="AH191" s="177"/>
      <c r="AI191" s="111"/>
      <c r="AJ191" s="130"/>
      <c r="AK191" s="111"/>
      <c r="AL191" s="270"/>
      <c r="AM191" s="84"/>
      <c r="AN191" s="6"/>
      <c r="AO191" s="6"/>
      <c r="AP191" s="6"/>
      <c r="AQ191" s="302">
        <v>18</v>
      </c>
      <c r="AR191" s="6"/>
      <c r="AS191" s="3"/>
    </row>
    <row r="192" spans="1:45" x14ac:dyDescent="0.25">
      <c r="A192" s="18" t="s">
        <v>176</v>
      </c>
      <c r="B192" s="68">
        <v>185</v>
      </c>
      <c r="C192" s="139" t="s">
        <v>719</v>
      </c>
      <c r="D192" s="274"/>
      <c r="E192" s="74">
        <f>I192+J192+K192+L192+M192+N192+O192+AL192+AN192+AO192+AP192+AQ192+AR192</f>
        <v>35</v>
      </c>
      <c r="F192" s="256">
        <f>E192+F191</f>
        <v>33754</v>
      </c>
      <c r="G192" s="257">
        <f>F192/55165</f>
        <v>0.6118734704975981</v>
      </c>
      <c r="H192" s="258">
        <f>100-(F192/55165*100)</f>
        <v>38.812652950240192</v>
      </c>
      <c r="I192" s="6"/>
      <c r="J192" s="299">
        <v>2</v>
      </c>
      <c r="K192" s="267"/>
      <c r="L192" s="268"/>
      <c r="M192" s="268"/>
      <c r="N192" s="300">
        <v>7</v>
      </c>
      <c r="O192" s="296">
        <v>26</v>
      </c>
      <c r="P192" s="78">
        <f>P191+O192</f>
        <v>24512</v>
      </c>
      <c r="Q192" s="88">
        <f>P192/42918</f>
        <v>0.57113565403793276</v>
      </c>
      <c r="R192" s="168">
        <f>100-(P192/42918*100)</f>
        <v>42.886434596206726</v>
      </c>
      <c r="S192" s="162">
        <v>26</v>
      </c>
      <c r="T192" s="111">
        <f>S192+T191</f>
        <v>24814</v>
      </c>
      <c r="U192" s="130">
        <f>O192-S192</f>
        <v>0</v>
      </c>
      <c r="V192" s="111">
        <f>U192+V191</f>
        <v>-302</v>
      </c>
      <c r="W192" s="174"/>
      <c r="X192" s="184"/>
      <c r="Y192" s="16"/>
      <c r="Z192" s="185"/>
      <c r="AA192" s="176"/>
      <c r="AB192" s="111"/>
      <c r="AC192" s="111"/>
      <c r="AD192" s="111"/>
      <c r="AE192" s="197"/>
      <c r="AF192" s="15"/>
      <c r="AG192" s="198"/>
      <c r="AH192" s="176"/>
      <c r="AI192" s="111"/>
      <c r="AJ192" s="111"/>
      <c r="AK192" s="111"/>
      <c r="AL192" s="270"/>
      <c r="AM192" s="84"/>
      <c r="AN192" s="6"/>
      <c r="AO192" s="6"/>
      <c r="AP192" s="6"/>
      <c r="AQ192" s="271"/>
      <c r="AR192" s="6"/>
    </row>
    <row r="193" spans="1:45" x14ac:dyDescent="0.25">
      <c r="A193" s="18" t="s">
        <v>180</v>
      </c>
      <c r="B193" s="68">
        <v>186</v>
      </c>
      <c r="C193" s="139" t="s">
        <v>724</v>
      </c>
      <c r="D193" s="274">
        <v>10.6</v>
      </c>
      <c r="E193" s="74">
        <f>I193+J193+K193+L193+M193+N193+O193+AL193+AN193+AO193+AP193+AQ193+AR193</f>
        <v>35</v>
      </c>
      <c r="F193" s="256">
        <f>E193+F192</f>
        <v>33789</v>
      </c>
      <c r="G193" s="257">
        <f>F193/55165</f>
        <v>0.61250793075319498</v>
      </c>
      <c r="H193" s="258">
        <f>100-(F193/55165*100)</f>
        <v>38.7492069246805</v>
      </c>
      <c r="I193" s="6"/>
      <c r="J193" s="299">
        <v>2</v>
      </c>
      <c r="K193" s="267"/>
      <c r="L193" s="268"/>
      <c r="M193" s="268"/>
      <c r="N193" s="300">
        <v>7</v>
      </c>
      <c r="O193" s="296">
        <v>26</v>
      </c>
      <c r="P193" s="78">
        <f>P192+O193</f>
        <v>24538</v>
      </c>
      <c r="Q193" s="88">
        <f>P193/42918</f>
        <v>0.57174146045948082</v>
      </c>
      <c r="R193" s="168">
        <f>100-(P193/42918*100)</f>
        <v>42.825853954051915</v>
      </c>
      <c r="S193" s="162">
        <v>26</v>
      </c>
      <c r="T193" s="111">
        <f>S193+T192</f>
        <v>24840</v>
      </c>
      <c r="U193" s="130">
        <f>O193-S193</f>
        <v>0</v>
      </c>
      <c r="V193" s="111">
        <f>U193+V192</f>
        <v>-302</v>
      </c>
      <c r="W193" s="174"/>
      <c r="X193" s="184"/>
      <c r="Y193" s="16"/>
      <c r="Z193" s="185"/>
      <c r="AA193" s="176"/>
      <c r="AB193" s="111"/>
      <c r="AC193" s="111"/>
      <c r="AD193" s="111"/>
      <c r="AE193" s="197"/>
      <c r="AF193" s="15"/>
      <c r="AG193" s="198"/>
      <c r="AH193" s="176"/>
      <c r="AI193" s="111"/>
      <c r="AJ193" s="111"/>
      <c r="AK193" s="111"/>
      <c r="AL193" s="270"/>
      <c r="AM193" s="84"/>
      <c r="AN193" s="6"/>
      <c r="AO193" s="6"/>
      <c r="AP193" s="6"/>
      <c r="AQ193" s="271"/>
      <c r="AR193" s="6"/>
    </row>
    <row r="194" spans="1:45" x14ac:dyDescent="0.25">
      <c r="A194" s="18" t="s">
        <v>178</v>
      </c>
      <c r="B194" s="68">
        <v>187</v>
      </c>
      <c r="C194" s="139" t="s">
        <v>717</v>
      </c>
      <c r="D194" s="274">
        <v>6.6</v>
      </c>
      <c r="E194" s="74">
        <f>I194+J194+K194+L194+M194+N194+O194+AL194+AN194+AO194+AP194+AQ194+AR194</f>
        <v>35</v>
      </c>
      <c r="F194" s="256">
        <f>E194+F193</f>
        <v>33824</v>
      </c>
      <c r="G194" s="257">
        <f>F194/55165</f>
        <v>0.61314239100879175</v>
      </c>
      <c r="H194" s="258">
        <f>100-(F194/55165*100)</f>
        <v>38.685760899120822</v>
      </c>
      <c r="I194" s="6"/>
      <c r="J194" s="299">
        <v>2</v>
      </c>
      <c r="K194" s="267"/>
      <c r="L194" s="268"/>
      <c r="M194" s="268"/>
      <c r="N194" s="300">
        <v>7</v>
      </c>
      <c r="O194" s="296">
        <v>26</v>
      </c>
      <c r="P194" s="78">
        <f>P193+O194</f>
        <v>24564</v>
      </c>
      <c r="Q194" s="88">
        <f>P194/42918</f>
        <v>0.57234726688102899</v>
      </c>
      <c r="R194" s="168">
        <f>100-(P194/42918*100)</f>
        <v>42.765273311897104</v>
      </c>
      <c r="S194" s="162">
        <v>26</v>
      </c>
      <c r="T194" s="111">
        <f>S194+T193</f>
        <v>24866</v>
      </c>
      <c r="U194" s="130">
        <f>O194-S194</f>
        <v>0</v>
      </c>
      <c r="V194" s="111">
        <f>U194+V193</f>
        <v>-302</v>
      </c>
      <c r="W194" s="174"/>
      <c r="X194" s="184"/>
      <c r="Y194" s="16"/>
      <c r="Z194" s="185"/>
      <c r="AA194" s="176"/>
      <c r="AB194" s="111"/>
      <c r="AC194" s="111"/>
      <c r="AD194" s="111"/>
      <c r="AE194" s="197"/>
      <c r="AF194" s="15"/>
      <c r="AG194" s="198"/>
      <c r="AH194" s="176"/>
      <c r="AI194" s="111"/>
      <c r="AJ194" s="111"/>
      <c r="AK194" s="111"/>
      <c r="AL194" s="270"/>
      <c r="AM194" s="84"/>
      <c r="AN194" s="6"/>
      <c r="AO194" s="6"/>
      <c r="AP194" s="6"/>
      <c r="AQ194" s="271"/>
      <c r="AR194" s="6"/>
    </row>
    <row r="195" spans="1:45" x14ac:dyDescent="0.25">
      <c r="A195" s="18" t="s">
        <v>179</v>
      </c>
      <c r="B195" s="68">
        <v>188</v>
      </c>
      <c r="C195" s="139" t="s">
        <v>1179</v>
      </c>
      <c r="D195" s="274"/>
      <c r="E195" s="74">
        <f>I195+J195+K195+L195+M195+N195+O195+AL195+AN195+AO195+AP195+AQ195+AR195</f>
        <v>35</v>
      </c>
      <c r="F195" s="256">
        <f>E195+F194</f>
        <v>33859</v>
      </c>
      <c r="G195" s="257">
        <f>F195/55165</f>
        <v>0.61377685126438863</v>
      </c>
      <c r="H195" s="258">
        <f>100-(F195/55165*100)</f>
        <v>38.622314873561137</v>
      </c>
      <c r="I195" s="6"/>
      <c r="J195" s="299">
        <v>2</v>
      </c>
      <c r="K195" s="299">
        <v>4</v>
      </c>
      <c r="L195" s="268"/>
      <c r="M195" s="268"/>
      <c r="N195" s="300">
        <v>5</v>
      </c>
      <c r="O195" s="296">
        <v>14</v>
      </c>
      <c r="P195" s="78">
        <f>P194+O195</f>
        <v>24578</v>
      </c>
      <c r="Q195" s="88">
        <f>P195/42918</f>
        <v>0.57267347033878557</v>
      </c>
      <c r="R195" s="168">
        <f>100-(P195/42918*100)</f>
        <v>42.732652966121442</v>
      </c>
      <c r="S195" s="162">
        <v>14</v>
      </c>
      <c r="T195" s="111">
        <f>S195+T194</f>
        <v>24880</v>
      </c>
      <c r="U195" s="130">
        <f>O195-S195</f>
        <v>0</v>
      </c>
      <c r="V195" s="111">
        <f>U195+V194</f>
        <v>-302</v>
      </c>
      <c r="W195" s="174"/>
      <c r="X195" s="184"/>
      <c r="Y195" s="16"/>
      <c r="Z195" s="185"/>
      <c r="AA195" s="176"/>
      <c r="AB195" s="111"/>
      <c r="AC195" s="111"/>
      <c r="AD195" s="111"/>
      <c r="AE195" s="197"/>
      <c r="AF195" s="15"/>
      <c r="AG195" s="198"/>
      <c r="AH195" s="176"/>
      <c r="AI195" s="111"/>
      <c r="AJ195" s="111"/>
      <c r="AK195" s="111"/>
      <c r="AL195" s="301">
        <v>10</v>
      </c>
      <c r="AM195" s="84"/>
      <c r="AN195" s="6"/>
      <c r="AO195" s="6"/>
      <c r="AP195" s="6"/>
      <c r="AQ195" s="271"/>
      <c r="AR195" s="6"/>
    </row>
    <row r="196" spans="1:45" s="3" customFormat="1" x14ac:dyDescent="0.25">
      <c r="A196" s="18" t="s">
        <v>175</v>
      </c>
      <c r="B196" s="68">
        <v>189</v>
      </c>
      <c r="C196" s="139" t="s">
        <v>718</v>
      </c>
      <c r="D196" s="274">
        <v>8.6</v>
      </c>
      <c r="E196" s="74">
        <f>I196+J196+K196+L196+M196+N196+O196+AL196+AN196+AO196+AP196+AQ196+AR196</f>
        <v>35</v>
      </c>
      <c r="F196" s="256">
        <f>E196+F195</f>
        <v>33894</v>
      </c>
      <c r="G196" s="257">
        <f>F196/55165</f>
        <v>0.61441131151998551</v>
      </c>
      <c r="H196" s="258">
        <f>100-(F196/55165*100)</f>
        <v>38.558868848001445</v>
      </c>
      <c r="I196" s="6"/>
      <c r="J196" s="299">
        <v>2</v>
      </c>
      <c r="K196" s="267"/>
      <c r="L196" s="268"/>
      <c r="M196" s="268"/>
      <c r="N196" s="300">
        <v>7</v>
      </c>
      <c r="O196" s="296">
        <v>26</v>
      </c>
      <c r="P196" s="78">
        <f>P195+O196</f>
        <v>24604</v>
      </c>
      <c r="Q196" s="88">
        <f>P196/42918</f>
        <v>0.57327927676033363</v>
      </c>
      <c r="R196" s="168">
        <f>100-(P196/42918*100)</f>
        <v>42.672072323966638</v>
      </c>
      <c r="S196" s="162">
        <v>26</v>
      </c>
      <c r="T196" s="111">
        <f>S196+T195</f>
        <v>24906</v>
      </c>
      <c r="U196" s="130">
        <f>O196-S196</f>
        <v>0</v>
      </c>
      <c r="V196" s="111">
        <f>U196+V195</f>
        <v>-302</v>
      </c>
      <c r="W196" s="174"/>
      <c r="X196" s="184"/>
      <c r="Y196" s="16"/>
      <c r="Z196" s="185"/>
      <c r="AA196" s="176"/>
      <c r="AB196" s="111"/>
      <c r="AC196" s="111"/>
      <c r="AD196" s="111"/>
      <c r="AE196" s="197"/>
      <c r="AF196" s="15"/>
      <c r="AG196" s="198"/>
      <c r="AH196" s="176"/>
      <c r="AI196" s="111"/>
      <c r="AJ196" s="111"/>
      <c r="AK196" s="111"/>
      <c r="AL196" s="270"/>
      <c r="AM196" s="84"/>
      <c r="AN196" s="6"/>
      <c r="AO196" s="6"/>
      <c r="AP196" s="6"/>
      <c r="AQ196" s="271"/>
      <c r="AR196" s="6"/>
      <c r="AS196" s="4"/>
    </row>
    <row r="197" spans="1:45" x14ac:dyDescent="0.25">
      <c r="A197" s="18" t="s">
        <v>174</v>
      </c>
      <c r="B197" s="68">
        <v>190</v>
      </c>
      <c r="C197" s="139" t="s">
        <v>720</v>
      </c>
      <c r="D197" s="274">
        <v>10.6</v>
      </c>
      <c r="E197" s="74">
        <f>I197+J197+K197+L197+M197+N197+O197+AL197+AN197+AO197+AP197+AQ197+AR197</f>
        <v>35</v>
      </c>
      <c r="F197" s="256">
        <f>E197+F196</f>
        <v>33929</v>
      </c>
      <c r="G197" s="257">
        <f>F197/55165</f>
        <v>0.61504577177558239</v>
      </c>
      <c r="H197" s="258">
        <f>100-(F197/55165*100)</f>
        <v>38.495422822441761</v>
      </c>
      <c r="I197" s="6"/>
      <c r="J197" s="299">
        <v>2</v>
      </c>
      <c r="K197" s="267"/>
      <c r="L197" s="268"/>
      <c r="M197" s="300">
        <v>14</v>
      </c>
      <c r="N197" s="300">
        <v>5</v>
      </c>
      <c r="O197" s="296">
        <v>4</v>
      </c>
      <c r="P197" s="78">
        <f>P196+O197</f>
        <v>24608</v>
      </c>
      <c r="Q197" s="88">
        <f>P197/42918</f>
        <v>0.57337247774826416</v>
      </c>
      <c r="R197" s="168">
        <f>100-(P197/42918*100)</f>
        <v>42.662752225173584</v>
      </c>
      <c r="S197" s="162">
        <v>18</v>
      </c>
      <c r="T197" s="111">
        <f>S197+T196</f>
        <v>24924</v>
      </c>
      <c r="U197" s="130">
        <f>O197-S197</f>
        <v>-14</v>
      </c>
      <c r="V197" s="111">
        <f>U197+V196</f>
        <v>-316</v>
      </c>
      <c r="W197" s="174"/>
      <c r="X197" s="184"/>
      <c r="Y197" s="16"/>
      <c r="Z197" s="185"/>
      <c r="AA197" s="176"/>
      <c r="AB197" s="111"/>
      <c r="AC197" s="111"/>
      <c r="AD197" s="111"/>
      <c r="AE197" s="197"/>
      <c r="AF197" s="15"/>
      <c r="AG197" s="198"/>
      <c r="AH197" s="176"/>
      <c r="AI197" s="111"/>
      <c r="AJ197" s="111"/>
      <c r="AK197" s="111"/>
      <c r="AL197" s="301">
        <v>10</v>
      </c>
      <c r="AM197" s="84"/>
      <c r="AN197" s="6"/>
      <c r="AO197" s="6"/>
      <c r="AP197" s="6"/>
      <c r="AQ197" s="271"/>
      <c r="AR197" s="6"/>
    </row>
    <row r="198" spans="1:45" x14ac:dyDescent="0.25">
      <c r="A198" s="18" t="s">
        <v>177</v>
      </c>
      <c r="B198" s="68">
        <v>191</v>
      </c>
      <c r="C198" s="139" t="s">
        <v>721</v>
      </c>
      <c r="D198" s="274"/>
      <c r="E198" s="74">
        <f>I198+J198+K198+L198+M198+N198+O198+AL198+AN198+AO198+AP198+AQ198+AR198</f>
        <v>35</v>
      </c>
      <c r="F198" s="256">
        <f>E198+F197</f>
        <v>33964</v>
      </c>
      <c r="G198" s="257">
        <f>F198/55165</f>
        <v>0.61568023203117916</v>
      </c>
      <c r="H198" s="258">
        <f>100-(F198/55165*100)</f>
        <v>38.431976796882083</v>
      </c>
      <c r="I198" s="6"/>
      <c r="J198" s="299">
        <v>2</v>
      </c>
      <c r="K198" s="267"/>
      <c r="L198" s="268"/>
      <c r="M198" s="268"/>
      <c r="N198" s="300">
        <v>7</v>
      </c>
      <c r="O198" s="296">
        <v>26</v>
      </c>
      <c r="P198" s="78">
        <f>P197+O198</f>
        <v>24634</v>
      </c>
      <c r="Q198" s="88">
        <f>P198/42918</f>
        <v>0.57397828416981223</v>
      </c>
      <c r="R198" s="168">
        <f>100-(P198/42918*100)</f>
        <v>42.60217158301878</v>
      </c>
      <c r="S198" s="162">
        <v>26</v>
      </c>
      <c r="T198" s="111">
        <f>S198+T197</f>
        <v>24950</v>
      </c>
      <c r="U198" s="130">
        <f>O198-S198</f>
        <v>0</v>
      </c>
      <c r="V198" s="111">
        <f>U198+V197</f>
        <v>-316</v>
      </c>
      <c r="W198" s="174"/>
      <c r="X198" s="184"/>
      <c r="Y198" s="16"/>
      <c r="Z198" s="185"/>
      <c r="AA198" s="176"/>
      <c r="AB198" s="111"/>
      <c r="AC198" s="111"/>
      <c r="AD198" s="111"/>
      <c r="AE198" s="197"/>
      <c r="AF198" s="15"/>
      <c r="AG198" s="198"/>
      <c r="AH198" s="176"/>
      <c r="AI198" s="111"/>
      <c r="AJ198" s="111"/>
      <c r="AK198" s="111"/>
      <c r="AL198" s="270"/>
      <c r="AM198" s="84"/>
      <c r="AN198" s="6"/>
      <c r="AO198" s="6"/>
      <c r="AP198" s="6"/>
      <c r="AQ198" s="271"/>
      <c r="AR198" s="6"/>
    </row>
    <row r="199" spans="1:45" x14ac:dyDescent="0.25">
      <c r="A199" s="18" t="s">
        <v>173</v>
      </c>
      <c r="B199" s="68">
        <v>192</v>
      </c>
      <c r="C199" s="139" t="s">
        <v>723</v>
      </c>
      <c r="D199" s="274">
        <v>7.4</v>
      </c>
      <c r="E199" s="74">
        <f>I199+J199+K199+L199+M199+N199+O199+AL199+AN199+AO199+AP199+AQ199+AR199</f>
        <v>35</v>
      </c>
      <c r="F199" s="256">
        <f>E199+F198</f>
        <v>33999</v>
      </c>
      <c r="G199" s="257">
        <f>F199/55165</f>
        <v>0.61631469228677604</v>
      </c>
      <c r="H199" s="258">
        <f>100-(F199/55165*100)</f>
        <v>38.368530771322398</v>
      </c>
      <c r="I199" s="6"/>
      <c r="J199" s="299">
        <v>2</v>
      </c>
      <c r="K199" s="267"/>
      <c r="L199" s="268"/>
      <c r="M199" s="268"/>
      <c r="N199" s="300">
        <v>7</v>
      </c>
      <c r="O199" s="296">
        <v>26</v>
      </c>
      <c r="P199" s="78">
        <f>P198+O199</f>
        <v>24660</v>
      </c>
      <c r="Q199" s="88">
        <f>P199/42918</f>
        <v>0.57458409059136029</v>
      </c>
      <c r="R199" s="168">
        <f>100-(P199/42918*100)</f>
        <v>42.541590940863969</v>
      </c>
      <c r="S199" s="162">
        <v>26</v>
      </c>
      <c r="T199" s="111">
        <f>S199+T198</f>
        <v>24976</v>
      </c>
      <c r="U199" s="130">
        <f>O199-S199</f>
        <v>0</v>
      </c>
      <c r="V199" s="111">
        <f>U199+V198</f>
        <v>-316</v>
      </c>
      <c r="W199" s="174"/>
      <c r="X199" s="184"/>
      <c r="Y199" s="16"/>
      <c r="Z199" s="185"/>
      <c r="AA199" s="176"/>
      <c r="AB199" s="111"/>
      <c r="AC199" s="111"/>
      <c r="AD199" s="111"/>
      <c r="AE199" s="197"/>
      <c r="AF199" s="15"/>
      <c r="AG199" s="198"/>
      <c r="AH199" s="176"/>
      <c r="AI199" s="111"/>
      <c r="AJ199" s="111"/>
      <c r="AK199" s="111"/>
      <c r="AL199" s="270"/>
      <c r="AM199" s="84"/>
      <c r="AN199" s="6"/>
      <c r="AO199" s="6"/>
      <c r="AP199" s="6"/>
      <c r="AQ199" s="271"/>
      <c r="AR199" s="6"/>
    </row>
    <row r="200" spans="1:45" x14ac:dyDescent="0.25">
      <c r="A200" s="18" t="s">
        <v>172</v>
      </c>
      <c r="B200" s="68">
        <v>193</v>
      </c>
      <c r="C200" s="139" t="s">
        <v>722</v>
      </c>
      <c r="D200" s="274">
        <v>9.6</v>
      </c>
      <c r="E200" s="74">
        <f>I200+J200+K200+L200+M200+N200+O200+AL200+AN200+AO200+AP200+AQ200+AR200</f>
        <v>104</v>
      </c>
      <c r="F200" s="256">
        <f>E200+F199</f>
        <v>34103</v>
      </c>
      <c r="G200" s="257">
        <f>F200/55165</f>
        <v>0.61819994561769243</v>
      </c>
      <c r="H200" s="258">
        <f>100-(F200/55165*100)</f>
        <v>38.180005438230758</v>
      </c>
      <c r="I200" s="6"/>
      <c r="J200" s="267"/>
      <c r="K200" s="267"/>
      <c r="L200" s="268"/>
      <c r="M200" s="268"/>
      <c r="N200" s="300">
        <v>19</v>
      </c>
      <c r="O200" s="296">
        <v>85</v>
      </c>
      <c r="P200" s="78">
        <f>P199+O200</f>
        <v>24745</v>
      </c>
      <c r="Q200" s="88">
        <f>P200/42918</f>
        <v>0.57656461158488281</v>
      </c>
      <c r="R200" s="168">
        <f>100-(P200/42918*100)</f>
        <v>42.343538841511716</v>
      </c>
      <c r="S200" s="162">
        <v>85</v>
      </c>
      <c r="T200" s="111">
        <f>S200+T199</f>
        <v>25061</v>
      </c>
      <c r="U200" s="130">
        <f>O200-S200</f>
        <v>0</v>
      </c>
      <c r="V200" s="111">
        <f>U200+V199</f>
        <v>-316</v>
      </c>
      <c r="W200" s="174"/>
      <c r="X200" s="184"/>
      <c r="Y200" s="16"/>
      <c r="Z200" s="185"/>
      <c r="AA200" s="176"/>
      <c r="AB200" s="111"/>
      <c r="AC200" s="111"/>
      <c r="AD200" s="111"/>
      <c r="AE200" s="197"/>
      <c r="AF200" s="15"/>
      <c r="AG200" s="198"/>
      <c r="AH200" s="176"/>
      <c r="AI200" s="111"/>
      <c r="AJ200" s="111"/>
      <c r="AK200" s="111"/>
      <c r="AL200" s="270"/>
      <c r="AM200" s="84"/>
      <c r="AN200" s="6"/>
      <c r="AO200" s="6"/>
      <c r="AP200" s="6"/>
      <c r="AQ200" s="271"/>
      <c r="AR200" s="6"/>
    </row>
    <row r="201" spans="1:45" x14ac:dyDescent="0.25">
      <c r="A201" s="18" t="s">
        <v>181</v>
      </c>
      <c r="B201" s="68">
        <v>194</v>
      </c>
      <c r="C201" s="139" t="s">
        <v>716</v>
      </c>
      <c r="D201" s="274">
        <v>13.6</v>
      </c>
      <c r="E201" s="74">
        <f>I201+J201+K201+L201+M201+N201+O201+AL201+AN201+AO201+AP201+AQ201+AR201</f>
        <v>35</v>
      </c>
      <c r="F201" s="256">
        <f>E201+F200</f>
        <v>34138</v>
      </c>
      <c r="G201" s="257">
        <f>F201/55165</f>
        <v>0.6188344058732892</v>
      </c>
      <c r="H201" s="258">
        <f>100-(F201/55165*100)</f>
        <v>38.11655941267108</v>
      </c>
      <c r="I201" s="6"/>
      <c r="J201" s="299">
        <v>2</v>
      </c>
      <c r="K201" s="267"/>
      <c r="L201" s="268"/>
      <c r="M201" s="268"/>
      <c r="N201" s="300">
        <v>5</v>
      </c>
      <c r="O201" s="296">
        <v>18</v>
      </c>
      <c r="P201" s="78">
        <f>P200+O201</f>
        <v>24763</v>
      </c>
      <c r="Q201" s="88">
        <f>P201/42918</f>
        <v>0.57698401603056992</v>
      </c>
      <c r="R201" s="168">
        <f>100-(P201/42918*100)</f>
        <v>42.301598396943007</v>
      </c>
      <c r="S201" s="162">
        <v>18</v>
      </c>
      <c r="T201" s="111">
        <f>S201+T200</f>
        <v>25079</v>
      </c>
      <c r="U201" s="130">
        <f>O201-S201</f>
        <v>0</v>
      </c>
      <c r="V201" s="111">
        <f>U201+V200</f>
        <v>-316</v>
      </c>
      <c r="W201" s="174"/>
      <c r="X201" s="184"/>
      <c r="Y201" s="16"/>
      <c r="Z201" s="185"/>
      <c r="AA201" s="176"/>
      <c r="AB201" s="111"/>
      <c r="AC201" s="111"/>
      <c r="AD201" s="111"/>
      <c r="AE201" s="197"/>
      <c r="AF201" s="15"/>
      <c r="AG201" s="198"/>
      <c r="AH201" s="176"/>
      <c r="AI201" s="111"/>
      <c r="AJ201" s="111"/>
      <c r="AK201" s="111"/>
      <c r="AL201" s="301">
        <v>10</v>
      </c>
      <c r="AM201" s="84"/>
      <c r="AN201" s="6"/>
      <c r="AO201" s="6"/>
      <c r="AP201" s="6"/>
      <c r="AQ201" s="271"/>
      <c r="AR201" s="6"/>
    </row>
    <row r="202" spans="1:45" s="3" customFormat="1" x14ac:dyDescent="0.25">
      <c r="A202" s="18" t="s">
        <v>53</v>
      </c>
      <c r="B202" s="68">
        <v>195</v>
      </c>
      <c r="C202" s="139" t="s">
        <v>731</v>
      </c>
      <c r="D202" s="274">
        <v>8.6</v>
      </c>
      <c r="E202" s="74">
        <f>I202+J202+K202+L202+M202+N202+O202+AL202+AN202+AO202+AP202+AQ202+AR202</f>
        <v>174</v>
      </c>
      <c r="F202" s="256">
        <f>E202+F201</f>
        <v>34312</v>
      </c>
      <c r="G202" s="257">
        <f>F202/55165</f>
        <v>0.62198857971539923</v>
      </c>
      <c r="H202" s="258">
        <f>100-(F202/55165*100)</f>
        <v>37.801142028460077</v>
      </c>
      <c r="I202" s="6"/>
      <c r="J202" s="267"/>
      <c r="K202" s="267"/>
      <c r="L202" s="268"/>
      <c r="M202" s="300">
        <v>105</v>
      </c>
      <c r="N202" s="300">
        <v>24</v>
      </c>
      <c r="O202" s="296">
        <v>45</v>
      </c>
      <c r="P202" s="78">
        <f>P201+O202</f>
        <v>24808</v>
      </c>
      <c r="Q202" s="88">
        <f>P202/42918</f>
        <v>0.5780325271447877</v>
      </c>
      <c r="R202" s="168">
        <f>100-(P202/42918*100)</f>
        <v>42.196747285521226</v>
      </c>
      <c r="S202" s="162">
        <v>45</v>
      </c>
      <c r="T202" s="111">
        <f>S202+T201</f>
        <v>25124</v>
      </c>
      <c r="U202" s="130">
        <f>O202-S202</f>
        <v>0</v>
      </c>
      <c r="V202" s="111">
        <f>U202+V201</f>
        <v>-316</v>
      </c>
      <c r="W202" s="174"/>
      <c r="X202" s="184"/>
      <c r="Y202" s="16"/>
      <c r="Z202" s="185"/>
      <c r="AA202" s="176"/>
      <c r="AB202" s="111"/>
      <c r="AC202" s="111"/>
      <c r="AD202" s="111"/>
      <c r="AE202" s="197"/>
      <c r="AF202" s="15"/>
      <c r="AG202" s="198"/>
      <c r="AH202" s="176"/>
      <c r="AI202" s="111"/>
      <c r="AJ202" s="111"/>
      <c r="AK202" s="111"/>
      <c r="AL202" s="270"/>
      <c r="AM202" s="84"/>
      <c r="AN202" s="6"/>
      <c r="AO202" s="6"/>
      <c r="AP202" s="6"/>
      <c r="AQ202" s="271"/>
      <c r="AR202" s="6"/>
      <c r="AS202" s="4"/>
    </row>
    <row r="203" spans="1:45" x14ac:dyDescent="0.25">
      <c r="A203" s="18" t="s">
        <v>51</v>
      </c>
      <c r="B203" s="68">
        <v>196</v>
      </c>
      <c r="C203" s="139" t="s">
        <v>684</v>
      </c>
      <c r="D203" s="274"/>
      <c r="E203" s="74">
        <f>I203+J203+K203+L203+M203+N203+O203+AL203+AN203+AO203+AP203+AQ203+AR203</f>
        <v>204</v>
      </c>
      <c r="F203" s="256">
        <f>E203+F202</f>
        <v>34516</v>
      </c>
      <c r="G203" s="257">
        <f>F203/55165</f>
        <v>0.62568657663373517</v>
      </c>
      <c r="H203" s="258">
        <f>100-(F203/55165*100)</f>
        <v>37.431342336626486</v>
      </c>
      <c r="I203" s="6"/>
      <c r="J203" s="267"/>
      <c r="K203" s="267"/>
      <c r="L203" s="268"/>
      <c r="M203" s="300">
        <v>123</v>
      </c>
      <c r="N203" s="300">
        <v>34</v>
      </c>
      <c r="O203" s="296">
        <v>17</v>
      </c>
      <c r="P203" s="78">
        <f>P202+O203</f>
        <v>24825</v>
      </c>
      <c r="Q203" s="88">
        <f>P203/42918</f>
        <v>0.57842863134349221</v>
      </c>
      <c r="R203" s="168">
        <f>100-(P203/42918*100)</f>
        <v>42.157136865650777</v>
      </c>
      <c r="S203" s="162">
        <v>17</v>
      </c>
      <c r="T203" s="111">
        <f>S203+T202</f>
        <v>25141</v>
      </c>
      <c r="U203" s="130">
        <f>O203-S203</f>
        <v>0</v>
      </c>
      <c r="V203" s="111">
        <f>U203+V202</f>
        <v>-316</v>
      </c>
      <c r="W203" s="174"/>
      <c r="X203" s="184"/>
      <c r="Y203" s="16"/>
      <c r="Z203" s="185"/>
      <c r="AA203" s="176"/>
      <c r="AB203" s="111"/>
      <c r="AC203" s="111"/>
      <c r="AD203" s="111"/>
      <c r="AE203" s="197"/>
      <c r="AF203" s="15"/>
      <c r="AG203" s="198"/>
      <c r="AH203" s="176"/>
      <c r="AI203" s="111"/>
      <c r="AJ203" s="111"/>
      <c r="AK203" s="111"/>
      <c r="AL203" s="270"/>
      <c r="AM203" s="84"/>
      <c r="AN203" s="6"/>
      <c r="AO203" s="6"/>
      <c r="AP203" s="298">
        <v>30</v>
      </c>
      <c r="AQ203" s="271"/>
      <c r="AR203" s="6"/>
    </row>
    <row r="204" spans="1:45" s="3" customFormat="1" x14ac:dyDescent="0.25">
      <c r="A204" s="18" t="s">
        <v>82</v>
      </c>
      <c r="B204" s="68">
        <v>197</v>
      </c>
      <c r="C204" s="139" t="s">
        <v>631</v>
      </c>
      <c r="D204" s="76" t="s">
        <v>911</v>
      </c>
      <c r="E204" s="74">
        <f>I204+J204+K204+L204+M204+N204+O204+AL204+AN204+AO204+AP204+AQ204+AR204</f>
        <v>56</v>
      </c>
      <c r="F204" s="256">
        <f>E204+F203</f>
        <v>34572</v>
      </c>
      <c r="G204" s="257">
        <f>F204/55165</f>
        <v>0.62670171304269007</v>
      </c>
      <c r="H204" s="258">
        <f>100-(F204/55165*100)</f>
        <v>37.329828695730995</v>
      </c>
      <c r="I204" s="6"/>
      <c r="J204" s="299">
        <v>4</v>
      </c>
      <c r="K204" s="267"/>
      <c r="L204" s="268"/>
      <c r="M204" s="268"/>
      <c r="N204" s="268"/>
      <c r="O204" s="296">
        <v>52</v>
      </c>
      <c r="P204" s="78">
        <f>P203+O204</f>
        <v>24877</v>
      </c>
      <c r="Q204" s="88">
        <f>P204/42918</f>
        <v>0.57964024418658833</v>
      </c>
      <c r="R204" s="168">
        <f>100-(P204/42918*100)</f>
        <v>42.03597558134117</v>
      </c>
      <c r="S204" s="162">
        <v>52</v>
      </c>
      <c r="T204" s="111">
        <f>S204+T203</f>
        <v>25193</v>
      </c>
      <c r="U204" s="130">
        <f>O204-S204</f>
        <v>0</v>
      </c>
      <c r="V204" s="111">
        <f>U204+V203</f>
        <v>-316</v>
      </c>
      <c r="W204" s="174">
        <v>21</v>
      </c>
      <c r="X204" s="184"/>
      <c r="Y204" s="16"/>
      <c r="Z204" s="185"/>
      <c r="AA204" s="176"/>
      <c r="AB204" s="111"/>
      <c r="AC204" s="111"/>
      <c r="AD204" s="111"/>
      <c r="AE204" s="197"/>
      <c r="AF204" s="15"/>
      <c r="AG204" s="198"/>
      <c r="AH204" s="176"/>
      <c r="AI204" s="111"/>
      <c r="AJ204" s="111"/>
      <c r="AK204" s="111"/>
      <c r="AL204" s="270"/>
      <c r="AM204" s="84"/>
      <c r="AN204" s="6"/>
      <c r="AO204" s="6"/>
      <c r="AP204" s="6"/>
      <c r="AQ204" s="271"/>
      <c r="AR204" s="6"/>
    </row>
    <row r="205" spans="1:45" s="3" customFormat="1" x14ac:dyDescent="0.25">
      <c r="A205" s="18" t="s">
        <v>34</v>
      </c>
      <c r="B205" s="68">
        <v>198</v>
      </c>
      <c r="C205" s="139" t="s">
        <v>1016</v>
      </c>
      <c r="D205" s="76">
        <v>7.6</v>
      </c>
      <c r="E205" s="74">
        <f>I205+J205+K205+L205+M205+N205+O205+AL205+AN205+AO205+AP205+AQ205+AR205</f>
        <v>520</v>
      </c>
      <c r="F205" s="256">
        <f>E205+F204</f>
        <v>35092</v>
      </c>
      <c r="G205" s="257">
        <f>F205/55165</f>
        <v>0.63612797969727186</v>
      </c>
      <c r="H205" s="258">
        <f>100-(F205/55165*100)</f>
        <v>36.387202030272817</v>
      </c>
      <c r="I205" s="6"/>
      <c r="J205" s="267"/>
      <c r="K205" s="267"/>
      <c r="L205" s="268"/>
      <c r="M205" s="300">
        <v>245</v>
      </c>
      <c r="N205" s="300">
        <v>50</v>
      </c>
      <c r="O205" s="296">
        <v>195</v>
      </c>
      <c r="P205" s="78">
        <f>P204+O205</f>
        <v>25072</v>
      </c>
      <c r="Q205" s="88">
        <f>P205/42918</f>
        <v>0.58418379234819884</v>
      </c>
      <c r="R205" s="168">
        <f>100-(P205/42918*100)</f>
        <v>41.581620765180119</v>
      </c>
      <c r="S205" s="162">
        <v>212</v>
      </c>
      <c r="T205" s="111">
        <f>S205+T204</f>
        <v>25405</v>
      </c>
      <c r="U205" s="130">
        <f>O205-S205</f>
        <v>-17</v>
      </c>
      <c r="V205" s="111">
        <f>U205+V204</f>
        <v>-333</v>
      </c>
      <c r="W205" s="174">
        <v>50</v>
      </c>
      <c r="X205" s="184"/>
      <c r="Y205" s="16"/>
      <c r="Z205" s="185"/>
      <c r="AA205" s="176"/>
      <c r="AB205" s="111"/>
      <c r="AC205" s="111"/>
      <c r="AD205" s="111"/>
      <c r="AE205" s="197"/>
      <c r="AF205" s="15"/>
      <c r="AG205" s="198"/>
      <c r="AH205" s="176"/>
      <c r="AI205" s="111"/>
      <c r="AJ205" s="111"/>
      <c r="AK205" s="111"/>
      <c r="AL205" s="270"/>
      <c r="AM205" s="84"/>
      <c r="AN205" s="298">
        <v>30</v>
      </c>
      <c r="AO205" s="298"/>
      <c r="AP205" s="6"/>
      <c r="AQ205" s="271"/>
      <c r="AR205" s="6"/>
      <c r="AS205" s="4"/>
    </row>
    <row r="206" spans="1:45" s="3" customFormat="1" x14ac:dyDescent="0.25">
      <c r="A206" s="18" t="s">
        <v>995</v>
      </c>
      <c r="B206" s="68">
        <v>199</v>
      </c>
      <c r="C206" s="139" t="s">
        <v>642</v>
      </c>
      <c r="D206" s="76">
        <v>8.6</v>
      </c>
      <c r="E206" s="74">
        <f>I206+J206+K206+L206+M206+N206+O206+AL206+AN206+AO206+AP206+AQ206+AR206</f>
        <v>65</v>
      </c>
      <c r="F206" s="256">
        <f>E206+F205</f>
        <v>35157</v>
      </c>
      <c r="G206" s="257">
        <f>F206/55165</f>
        <v>0.63730626302909454</v>
      </c>
      <c r="H206" s="258">
        <f>100-(F206/55165*100)</f>
        <v>36.269373697090543</v>
      </c>
      <c r="I206" s="6"/>
      <c r="J206" s="267"/>
      <c r="K206" s="267"/>
      <c r="L206" s="268"/>
      <c r="M206" s="300">
        <v>15</v>
      </c>
      <c r="N206" s="300">
        <v>5</v>
      </c>
      <c r="O206" s="296">
        <v>30</v>
      </c>
      <c r="P206" s="78">
        <f>P205+O206</f>
        <v>25102</v>
      </c>
      <c r="Q206" s="88">
        <f>P206/42918</f>
        <v>0.58488279975767743</v>
      </c>
      <c r="R206" s="168">
        <f>100-(P206/42918*100)</f>
        <v>41.511720024232254</v>
      </c>
      <c r="S206" s="162">
        <v>28</v>
      </c>
      <c r="T206" s="111">
        <f>S206+T205</f>
        <v>25433</v>
      </c>
      <c r="U206" s="130">
        <f>O206-S206</f>
        <v>2</v>
      </c>
      <c r="V206" s="111">
        <f>U206+V205</f>
        <v>-331</v>
      </c>
      <c r="W206" s="174">
        <v>25</v>
      </c>
      <c r="X206" s="184"/>
      <c r="Y206" s="16"/>
      <c r="Z206" s="185"/>
      <c r="AA206" s="176"/>
      <c r="AB206" s="111"/>
      <c r="AC206" s="111"/>
      <c r="AD206" s="111"/>
      <c r="AE206" s="197"/>
      <c r="AF206" s="15"/>
      <c r="AG206" s="198"/>
      <c r="AH206" s="176"/>
      <c r="AI206" s="111"/>
      <c r="AJ206" s="111"/>
      <c r="AK206" s="111"/>
      <c r="AL206" s="270"/>
      <c r="AM206" s="84"/>
      <c r="AN206" s="298">
        <v>15</v>
      </c>
      <c r="AO206" s="298"/>
      <c r="AP206" s="298"/>
      <c r="AQ206" s="271"/>
      <c r="AR206" s="6"/>
      <c r="AS206" s="4"/>
    </row>
    <row r="207" spans="1:45" s="3" customFormat="1" x14ac:dyDescent="0.25">
      <c r="A207" s="18" t="s">
        <v>996</v>
      </c>
      <c r="B207" s="68">
        <v>200</v>
      </c>
      <c r="C207" s="139" t="s">
        <v>643</v>
      </c>
      <c r="D207" s="76" t="s">
        <v>911</v>
      </c>
      <c r="E207" s="74">
        <f>I207+J207+K207+L207+M207+N207+O207+AL207+AN207+AO207+AP207+AQ207+AR207</f>
        <v>245</v>
      </c>
      <c r="F207" s="256">
        <f>E207+F206</f>
        <v>35402</v>
      </c>
      <c r="G207" s="257">
        <f>F207/55165</f>
        <v>0.64174748481827248</v>
      </c>
      <c r="H207" s="258">
        <f>100-(F207/55165*100)</f>
        <v>35.825251518172749</v>
      </c>
      <c r="I207" s="6"/>
      <c r="J207" s="267"/>
      <c r="K207" s="267"/>
      <c r="L207" s="268"/>
      <c r="M207" s="300">
        <v>90</v>
      </c>
      <c r="N207" s="300">
        <v>20</v>
      </c>
      <c r="O207" s="296">
        <v>120</v>
      </c>
      <c r="P207" s="78">
        <f>P206+O207</f>
        <v>25222</v>
      </c>
      <c r="Q207" s="88">
        <f>P207/42918</f>
        <v>0.58767882939559157</v>
      </c>
      <c r="R207" s="168">
        <f>100-(P207/42918*100)</f>
        <v>41.232117060440842</v>
      </c>
      <c r="S207" s="162">
        <v>114</v>
      </c>
      <c r="T207" s="111">
        <f>S207+T206</f>
        <v>25547</v>
      </c>
      <c r="U207" s="130">
        <f>O207-S207</f>
        <v>6</v>
      </c>
      <c r="V207" s="111">
        <f>U207+V206</f>
        <v>-325</v>
      </c>
      <c r="W207" s="174">
        <v>25</v>
      </c>
      <c r="X207" s="184"/>
      <c r="Y207" s="16"/>
      <c r="Z207" s="185"/>
      <c r="AA207" s="176"/>
      <c r="AB207" s="111"/>
      <c r="AC207" s="111"/>
      <c r="AD207" s="111"/>
      <c r="AE207" s="197"/>
      <c r="AF207" s="15"/>
      <c r="AG207" s="198"/>
      <c r="AH207" s="176"/>
      <c r="AI207" s="111"/>
      <c r="AJ207" s="111"/>
      <c r="AK207" s="111"/>
      <c r="AL207" s="270"/>
      <c r="AM207" s="84"/>
      <c r="AN207" s="298">
        <v>15</v>
      </c>
      <c r="AO207" s="298"/>
      <c r="AP207" s="298"/>
      <c r="AQ207" s="271"/>
      <c r="AR207" s="6"/>
      <c r="AS207" s="4"/>
    </row>
    <row r="208" spans="1:45" x14ac:dyDescent="0.25">
      <c r="A208" s="18" t="s">
        <v>38</v>
      </c>
      <c r="B208" s="68">
        <v>201</v>
      </c>
      <c r="C208" s="139" t="s">
        <v>654</v>
      </c>
      <c r="D208" s="76" t="s">
        <v>911</v>
      </c>
      <c r="E208" s="74">
        <f>I208+J208+K208+L208+M208+N208+O208+AL208+AN208+AO208+AP208+AQ208+AR208</f>
        <v>72</v>
      </c>
      <c r="F208" s="256">
        <f>E208+F207</f>
        <v>35474</v>
      </c>
      <c r="G208" s="257">
        <f>F208/55165</f>
        <v>0.64305266020121454</v>
      </c>
      <c r="H208" s="258">
        <f>100-(F208/55165*100)</f>
        <v>35.694733979878549</v>
      </c>
      <c r="I208" s="6"/>
      <c r="J208" s="267"/>
      <c r="K208" s="267"/>
      <c r="L208" s="268">
        <v>14</v>
      </c>
      <c r="M208" s="300">
        <v>21</v>
      </c>
      <c r="N208" s="300">
        <v>2</v>
      </c>
      <c r="O208" s="296">
        <v>5</v>
      </c>
      <c r="P208" s="78">
        <f>P207+O208</f>
        <v>25227</v>
      </c>
      <c r="Q208" s="88">
        <f>P208/42918</f>
        <v>0.58779533063050471</v>
      </c>
      <c r="R208" s="168">
        <f>100-(P208/42918*100)</f>
        <v>41.220466936949528</v>
      </c>
      <c r="S208" s="162">
        <v>11</v>
      </c>
      <c r="T208" s="111">
        <f>S208+T207</f>
        <v>25558</v>
      </c>
      <c r="U208" s="130">
        <f>O208-S208</f>
        <v>-6</v>
      </c>
      <c r="V208" s="111">
        <f>U208+V207</f>
        <v>-331</v>
      </c>
      <c r="W208" s="174">
        <v>25</v>
      </c>
      <c r="X208" s="184"/>
      <c r="Y208" s="16"/>
      <c r="Z208" s="185"/>
      <c r="AA208" s="176"/>
      <c r="AB208" s="111"/>
      <c r="AC208" s="111"/>
      <c r="AD208" s="111"/>
      <c r="AE208" s="197"/>
      <c r="AF208" s="15"/>
      <c r="AG208" s="198"/>
      <c r="AH208" s="176"/>
      <c r="AI208" s="111"/>
      <c r="AJ208" s="111"/>
      <c r="AK208" s="111"/>
      <c r="AL208" s="270"/>
      <c r="AM208" s="84"/>
      <c r="AN208" s="298">
        <v>30</v>
      </c>
      <c r="AO208" s="6"/>
      <c r="AP208" s="6"/>
      <c r="AQ208" s="271"/>
      <c r="AR208" s="6"/>
    </row>
    <row r="209" spans="1:45" x14ac:dyDescent="0.25">
      <c r="A209" s="18" t="s">
        <v>35</v>
      </c>
      <c r="B209" s="68">
        <v>202</v>
      </c>
      <c r="C209" s="139" t="s">
        <v>655</v>
      </c>
      <c r="D209" s="76" t="s">
        <v>911</v>
      </c>
      <c r="E209" s="74">
        <f>I209+J209+K209+L209+M209+N209+O209+AL209+AN209+AO209+AP209+AQ209+AR209</f>
        <v>135</v>
      </c>
      <c r="F209" s="256">
        <f>E209+F208</f>
        <v>35609</v>
      </c>
      <c r="G209" s="257">
        <f>F209/55165</f>
        <v>0.64549986404423099</v>
      </c>
      <c r="H209" s="258">
        <f>100-(F209/55165*100)</f>
        <v>35.450013595576905</v>
      </c>
      <c r="I209" s="6"/>
      <c r="J209" s="267"/>
      <c r="K209" s="267"/>
      <c r="L209" s="268">
        <v>25</v>
      </c>
      <c r="M209" s="300">
        <v>63</v>
      </c>
      <c r="N209" s="300">
        <v>6</v>
      </c>
      <c r="O209" s="296">
        <v>11</v>
      </c>
      <c r="P209" s="78">
        <f>P208+O209</f>
        <v>25238</v>
      </c>
      <c r="Q209" s="88">
        <f>P209/42918</f>
        <v>0.58805163334731347</v>
      </c>
      <c r="R209" s="168">
        <f>100-(P209/42918*100)</f>
        <v>41.194836665268653</v>
      </c>
      <c r="S209" s="162">
        <v>11</v>
      </c>
      <c r="T209" s="111">
        <f>S209+T208</f>
        <v>25569</v>
      </c>
      <c r="U209" s="130">
        <f>O209-S209</f>
        <v>0</v>
      </c>
      <c r="V209" s="111">
        <f>U209+V208</f>
        <v>-331</v>
      </c>
      <c r="W209" s="174">
        <v>31</v>
      </c>
      <c r="X209" s="184"/>
      <c r="Y209" s="16"/>
      <c r="Z209" s="185"/>
      <c r="AA209" s="176"/>
      <c r="AB209" s="111"/>
      <c r="AC209" s="111"/>
      <c r="AD209" s="111"/>
      <c r="AE209" s="197"/>
      <c r="AF209" s="15"/>
      <c r="AG209" s="198"/>
      <c r="AH209" s="176"/>
      <c r="AI209" s="111"/>
      <c r="AJ209" s="111"/>
      <c r="AK209" s="111"/>
      <c r="AL209" s="270"/>
      <c r="AM209" s="84"/>
      <c r="AN209" s="298">
        <v>30</v>
      </c>
      <c r="AO209" s="6"/>
      <c r="AP209" s="6"/>
      <c r="AQ209" s="271"/>
      <c r="AR209" s="6"/>
    </row>
    <row r="210" spans="1:45" x14ac:dyDescent="0.25">
      <c r="A210" s="18" t="s">
        <v>37</v>
      </c>
      <c r="B210" s="68">
        <v>203</v>
      </c>
      <c r="C210" s="139" t="s">
        <v>657</v>
      </c>
      <c r="D210" s="76" t="s">
        <v>911</v>
      </c>
      <c r="E210" s="74">
        <f>I210+J210+K210+L210+M210+N210+O210+AL210+AN210+AO210+AP210+AQ210+AR210</f>
        <v>135</v>
      </c>
      <c r="F210" s="256">
        <f>E210+F209</f>
        <v>35744</v>
      </c>
      <c r="G210" s="257">
        <f>F210/55165</f>
        <v>0.64794706788724732</v>
      </c>
      <c r="H210" s="258">
        <f>100-(F210/55165*100)</f>
        <v>35.205293211275261</v>
      </c>
      <c r="I210" s="6"/>
      <c r="J210" s="267"/>
      <c r="K210" s="267"/>
      <c r="L210" s="268">
        <v>28</v>
      </c>
      <c r="M210" s="300">
        <v>56</v>
      </c>
      <c r="N210" s="300">
        <v>28</v>
      </c>
      <c r="O210" s="296">
        <v>23</v>
      </c>
      <c r="P210" s="78">
        <f>P209+O210</f>
        <v>25261</v>
      </c>
      <c r="Q210" s="88">
        <f>P210/42918</f>
        <v>0.58858753902791372</v>
      </c>
      <c r="R210" s="168">
        <f>100-(P210/42918*100)</f>
        <v>41.141246097208629</v>
      </c>
      <c r="S210" s="162">
        <v>28</v>
      </c>
      <c r="T210" s="111">
        <f>S210+T209</f>
        <v>25597</v>
      </c>
      <c r="U210" s="130">
        <f>O210-S210</f>
        <v>-5</v>
      </c>
      <c r="V210" s="111">
        <f>U210+V209</f>
        <v>-336</v>
      </c>
      <c r="W210" s="174">
        <v>28</v>
      </c>
      <c r="X210" s="184"/>
      <c r="Y210" s="16"/>
      <c r="Z210" s="185"/>
      <c r="AA210" s="176"/>
      <c r="AB210" s="111"/>
      <c r="AC210" s="111"/>
      <c r="AD210" s="111"/>
      <c r="AE210" s="197"/>
      <c r="AF210" s="15"/>
      <c r="AG210" s="198"/>
      <c r="AH210" s="176"/>
      <c r="AI210" s="111"/>
      <c r="AJ210" s="111"/>
      <c r="AK210" s="111"/>
      <c r="AL210" s="270"/>
      <c r="AM210" s="84"/>
      <c r="AN210" s="6"/>
      <c r="AO210" s="6"/>
      <c r="AP210" s="6"/>
      <c r="AQ210" s="271"/>
      <c r="AR210" s="6"/>
    </row>
    <row r="211" spans="1:45" x14ac:dyDescent="0.25">
      <c r="A211" s="18" t="s">
        <v>941</v>
      </c>
      <c r="B211" s="68">
        <v>204</v>
      </c>
      <c r="C211" s="139" t="s">
        <v>633</v>
      </c>
      <c r="D211" s="76" t="s">
        <v>911</v>
      </c>
      <c r="E211" s="74">
        <f>I211+J211+K211+L211+M211+N211+O211+AL211+AN211+AO211+AP211+AQ211+AR211</f>
        <v>35</v>
      </c>
      <c r="F211" s="256">
        <f>E211+F210</f>
        <v>35779</v>
      </c>
      <c r="G211" s="257">
        <f>F211/55165</f>
        <v>0.6485815281428442</v>
      </c>
      <c r="H211" s="258">
        <f>100-(F211/55165*100)</f>
        <v>35.141847185715577</v>
      </c>
      <c r="I211" s="6"/>
      <c r="J211" s="299">
        <v>2</v>
      </c>
      <c r="K211" s="299">
        <v>4</v>
      </c>
      <c r="L211" s="268"/>
      <c r="M211" s="300">
        <v>21</v>
      </c>
      <c r="N211" s="300">
        <v>4</v>
      </c>
      <c r="O211" s="296">
        <v>4</v>
      </c>
      <c r="P211" s="78">
        <f>P210+O211</f>
        <v>25265</v>
      </c>
      <c r="Q211" s="88">
        <f>P211/42918</f>
        <v>0.58868074001584414</v>
      </c>
      <c r="R211" s="168">
        <f>100-(P211/42918*100)</f>
        <v>41.131925998415589</v>
      </c>
      <c r="S211" s="162">
        <v>4</v>
      </c>
      <c r="T211" s="111">
        <f>S211+T210</f>
        <v>25601</v>
      </c>
      <c r="U211" s="130">
        <f>O211-S211</f>
        <v>0</v>
      </c>
      <c r="V211" s="111">
        <f>U211+V210</f>
        <v>-336</v>
      </c>
      <c r="W211" s="174">
        <v>7</v>
      </c>
      <c r="X211" s="184"/>
      <c r="Y211" s="16"/>
      <c r="Z211" s="185"/>
      <c r="AA211" s="176"/>
      <c r="AB211" s="111"/>
      <c r="AC211" s="111"/>
      <c r="AD211" s="111"/>
      <c r="AE211" s="197"/>
      <c r="AF211" s="15"/>
      <c r="AG211" s="198"/>
      <c r="AH211" s="176"/>
      <c r="AI211" s="111"/>
      <c r="AJ211" s="111"/>
      <c r="AK211" s="111"/>
      <c r="AL211" s="270"/>
      <c r="AM211" s="84"/>
      <c r="AN211" s="6"/>
      <c r="AO211" s="298"/>
      <c r="AP211" s="6"/>
      <c r="AQ211" s="271"/>
      <c r="AR211" s="6"/>
    </row>
    <row r="212" spans="1:45" x14ac:dyDescent="0.25">
      <c r="A212" s="18" t="s">
        <v>935</v>
      </c>
      <c r="B212" s="68">
        <v>205</v>
      </c>
      <c r="C212" s="139" t="s">
        <v>638</v>
      </c>
      <c r="D212" s="76" t="s">
        <v>911</v>
      </c>
      <c r="E212" s="74">
        <f>I212+J212+K212+L212+M212+N212+O212+AL212+AN212+AO212+AP212+AQ212+AR212</f>
        <v>70</v>
      </c>
      <c r="F212" s="256">
        <f>E212+F211</f>
        <v>35849</v>
      </c>
      <c r="G212" s="257">
        <f>F212/55165</f>
        <v>0.64985044865403785</v>
      </c>
      <c r="H212" s="258">
        <f>100-(F212/55165*100)</f>
        <v>35.014955134596221</v>
      </c>
      <c r="I212" s="6"/>
      <c r="J212" s="299">
        <v>4</v>
      </c>
      <c r="K212" s="267"/>
      <c r="L212" s="268"/>
      <c r="M212" s="300">
        <v>42</v>
      </c>
      <c r="N212" s="300">
        <v>10</v>
      </c>
      <c r="O212" s="296">
        <v>13</v>
      </c>
      <c r="P212" s="78">
        <f>P211+O212</f>
        <v>25278</v>
      </c>
      <c r="Q212" s="88">
        <f>P212/42918</f>
        <v>0.58898364322661823</v>
      </c>
      <c r="R212" s="168">
        <f>100-(P212/42918*100)</f>
        <v>41.10163567733818</v>
      </c>
      <c r="S212" s="162">
        <v>9</v>
      </c>
      <c r="T212" s="111">
        <f>S212+T211</f>
        <v>25610</v>
      </c>
      <c r="U212" s="130">
        <f>O212-S212</f>
        <v>4</v>
      </c>
      <c r="V212" s="111">
        <f>U212+V211</f>
        <v>-332</v>
      </c>
      <c r="W212" s="174">
        <v>20</v>
      </c>
      <c r="X212" s="184"/>
      <c r="Y212" s="16"/>
      <c r="Z212" s="185"/>
      <c r="AA212" s="176"/>
      <c r="AB212" s="111"/>
      <c r="AC212" s="111"/>
      <c r="AD212" s="111"/>
      <c r="AE212" s="197"/>
      <c r="AF212" s="15"/>
      <c r="AG212" s="198"/>
      <c r="AH212" s="176"/>
      <c r="AI212" s="111"/>
      <c r="AJ212" s="111"/>
      <c r="AK212" s="111"/>
      <c r="AL212" s="270"/>
      <c r="AM212" s="84"/>
      <c r="AN212" s="6"/>
      <c r="AO212" s="298">
        <v>1</v>
      </c>
      <c r="AP212" s="6"/>
      <c r="AQ212" s="271"/>
      <c r="AR212" s="6"/>
    </row>
    <row r="213" spans="1:45" s="3" customFormat="1" x14ac:dyDescent="0.25">
      <c r="A213" s="18" t="s">
        <v>940</v>
      </c>
      <c r="B213" s="68">
        <v>206</v>
      </c>
      <c r="C213" s="139" t="s">
        <v>639</v>
      </c>
      <c r="D213" s="76" t="s">
        <v>911</v>
      </c>
      <c r="E213" s="74">
        <f>I213+J213+K213+L213+M213+N213+O213+AL213+AN213+AO213+AP213+AQ213+AR213</f>
        <v>35</v>
      </c>
      <c r="F213" s="256">
        <f>E213+F212</f>
        <v>35884</v>
      </c>
      <c r="G213" s="257">
        <f>F213/55165</f>
        <v>0.65048490890963473</v>
      </c>
      <c r="H213" s="258">
        <f>100-(F213/55165*100)</f>
        <v>34.951509109036522</v>
      </c>
      <c r="I213" s="6"/>
      <c r="J213" s="299">
        <v>2</v>
      </c>
      <c r="K213" s="299">
        <v>4</v>
      </c>
      <c r="L213" s="268"/>
      <c r="M213" s="300">
        <v>21</v>
      </c>
      <c r="N213" s="300">
        <v>3</v>
      </c>
      <c r="O213" s="296">
        <v>4</v>
      </c>
      <c r="P213" s="78">
        <f>P212+O213</f>
        <v>25282</v>
      </c>
      <c r="Q213" s="88">
        <f>P213/42918</f>
        <v>0.58907684421454864</v>
      </c>
      <c r="R213" s="168">
        <f>100-(P213/42918*100)</f>
        <v>41.092315578545133</v>
      </c>
      <c r="S213" s="162">
        <v>4</v>
      </c>
      <c r="T213" s="111">
        <f>S213+T212</f>
        <v>25614</v>
      </c>
      <c r="U213" s="130">
        <f>O213-S213</f>
        <v>0</v>
      </c>
      <c r="V213" s="111">
        <f>U213+V212</f>
        <v>-332</v>
      </c>
      <c r="W213" s="174">
        <v>10</v>
      </c>
      <c r="X213" s="184"/>
      <c r="Y213" s="16"/>
      <c r="Z213" s="185"/>
      <c r="AA213" s="176"/>
      <c r="AB213" s="111"/>
      <c r="AC213" s="111"/>
      <c r="AD213" s="111"/>
      <c r="AE213" s="197"/>
      <c r="AF213" s="15"/>
      <c r="AG213" s="198"/>
      <c r="AH213" s="176"/>
      <c r="AI213" s="111"/>
      <c r="AJ213" s="111"/>
      <c r="AK213" s="111"/>
      <c r="AL213" s="270"/>
      <c r="AM213" s="84"/>
      <c r="AN213" s="6"/>
      <c r="AO213" s="298">
        <v>1</v>
      </c>
      <c r="AP213" s="6"/>
      <c r="AQ213" s="271"/>
      <c r="AR213" s="6"/>
      <c r="AS213" s="4"/>
    </row>
    <row r="214" spans="1:45" x14ac:dyDescent="0.25">
      <c r="A214" s="18"/>
      <c r="B214" s="68">
        <v>207</v>
      </c>
      <c r="C214" s="327" t="s">
        <v>1198</v>
      </c>
      <c r="D214" s="76"/>
      <c r="E214" s="74">
        <f>I214+J214+K214+L214+M214+N214+O214+AL214+AN214+AO214+AP214+AQ214+AR214</f>
        <v>52</v>
      </c>
      <c r="F214" s="256">
        <f>E214+F213</f>
        <v>35936</v>
      </c>
      <c r="G214" s="257">
        <f>F214/55165</f>
        <v>0.65142753557509292</v>
      </c>
      <c r="H214" s="258"/>
      <c r="I214" s="6"/>
      <c r="J214" s="267"/>
      <c r="K214" s="267"/>
      <c r="L214" s="268"/>
      <c r="M214" s="268"/>
      <c r="N214" s="268"/>
      <c r="O214" s="269"/>
      <c r="P214" s="78">
        <f>P213+O214</f>
        <v>25282</v>
      </c>
      <c r="Q214" s="88">
        <f>P214/42918</f>
        <v>0.58907684421454864</v>
      </c>
      <c r="R214" s="168">
        <f>100-(P214/42918*100)</f>
        <v>41.092315578545133</v>
      </c>
      <c r="S214" s="162"/>
      <c r="T214" s="111">
        <f>S214+T213</f>
        <v>25614</v>
      </c>
      <c r="U214" s="130">
        <f>O214-S214</f>
        <v>0</v>
      </c>
      <c r="V214" s="111">
        <f>U214+V213</f>
        <v>-332</v>
      </c>
      <c r="W214" s="174"/>
      <c r="X214" s="184"/>
      <c r="Y214" s="16"/>
      <c r="Z214" s="185"/>
      <c r="AA214" s="176"/>
      <c r="AB214" s="111"/>
      <c r="AC214" s="111"/>
      <c r="AD214" s="111"/>
      <c r="AE214" s="197"/>
      <c r="AF214" s="15"/>
      <c r="AG214" s="198"/>
      <c r="AH214" s="176"/>
      <c r="AI214" s="111"/>
      <c r="AJ214" s="111"/>
      <c r="AK214" s="111"/>
      <c r="AL214" s="270"/>
      <c r="AM214" s="84"/>
      <c r="AN214" s="6"/>
      <c r="AO214" s="6"/>
      <c r="AP214" s="298">
        <v>52</v>
      </c>
      <c r="AQ214" s="271"/>
      <c r="AR214" s="298"/>
      <c r="AS214" s="3"/>
    </row>
    <row r="215" spans="1:45" x14ac:dyDescent="0.25">
      <c r="A215" s="18"/>
      <c r="B215" s="68">
        <v>208</v>
      </c>
      <c r="C215" s="327" t="s">
        <v>1199</v>
      </c>
      <c r="D215" s="76"/>
      <c r="E215" s="74">
        <f>I215+J215+K215+L215+M215+N215+O215+AL215+AN215+AO215+AP215+AQ215+AR215</f>
        <v>52</v>
      </c>
      <c r="F215" s="256">
        <f>E215+F214</f>
        <v>35988</v>
      </c>
      <c r="G215" s="257">
        <f>F215/55165</f>
        <v>0.65237016224055111</v>
      </c>
      <c r="H215" s="258"/>
      <c r="I215" s="6"/>
      <c r="J215" s="267"/>
      <c r="K215" s="267"/>
      <c r="L215" s="268"/>
      <c r="M215" s="268"/>
      <c r="N215" s="268"/>
      <c r="O215" s="269"/>
      <c r="P215" s="78">
        <f>P214+O215</f>
        <v>25282</v>
      </c>
      <c r="Q215" s="88">
        <f>P215/42918</f>
        <v>0.58907684421454864</v>
      </c>
      <c r="R215" s="168">
        <f>100-(P215/42918*100)</f>
        <v>41.092315578545133</v>
      </c>
      <c r="S215" s="162"/>
      <c r="T215" s="111">
        <f>S215+T214</f>
        <v>25614</v>
      </c>
      <c r="U215" s="130">
        <f>O215-S215</f>
        <v>0</v>
      </c>
      <c r="V215" s="111">
        <f>U215+V214</f>
        <v>-332</v>
      </c>
      <c r="W215" s="174"/>
      <c r="X215" s="184"/>
      <c r="Y215" s="16"/>
      <c r="Z215" s="185"/>
      <c r="AA215" s="176"/>
      <c r="AB215" s="111"/>
      <c r="AC215" s="111"/>
      <c r="AD215" s="111"/>
      <c r="AE215" s="197"/>
      <c r="AF215" s="15"/>
      <c r="AG215" s="198"/>
      <c r="AH215" s="176"/>
      <c r="AI215" s="111"/>
      <c r="AJ215" s="111"/>
      <c r="AK215" s="111"/>
      <c r="AL215" s="270"/>
      <c r="AM215" s="84"/>
      <c r="AN215" s="6"/>
      <c r="AO215" s="6"/>
      <c r="AP215" s="298">
        <v>52</v>
      </c>
      <c r="AQ215" s="271"/>
      <c r="AR215" s="298"/>
      <c r="AS215" s="3"/>
    </row>
    <row r="216" spans="1:45" x14ac:dyDescent="0.25">
      <c r="A216" s="18"/>
      <c r="B216" s="68">
        <v>209</v>
      </c>
      <c r="C216" s="327" t="s">
        <v>1200</v>
      </c>
      <c r="D216" s="76"/>
      <c r="E216" s="74">
        <f>I216+J216+K216+L216+M216+N216+O216+AL216+AN216+AO216+AP216+AQ216+AR216</f>
        <v>25</v>
      </c>
      <c r="F216" s="256">
        <f>E216+F215</f>
        <v>36013</v>
      </c>
      <c r="G216" s="257">
        <f>F216/55165</f>
        <v>0.65282334813740595</v>
      </c>
      <c r="H216" s="258"/>
      <c r="I216" s="6"/>
      <c r="J216" s="267"/>
      <c r="K216" s="267"/>
      <c r="L216" s="268"/>
      <c r="M216" s="268"/>
      <c r="N216" s="268"/>
      <c r="O216" s="269"/>
      <c r="P216" s="78">
        <f>P215+O216</f>
        <v>25282</v>
      </c>
      <c r="Q216" s="88">
        <f>P216/42918</f>
        <v>0.58907684421454864</v>
      </c>
      <c r="R216" s="168">
        <f>100-(P216/42918*100)</f>
        <v>41.092315578545133</v>
      </c>
      <c r="S216" s="162"/>
      <c r="T216" s="111">
        <f>S216+T215</f>
        <v>25614</v>
      </c>
      <c r="U216" s="130">
        <f>O216-S216</f>
        <v>0</v>
      </c>
      <c r="V216" s="111">
        <f>U216+V215</f>
        <v>-332</v>
      </c>
      <c r="W216" s="174"/>
      <c r="X216" s="184"/>
      <c r="Y216" s="16"/>
      <c r="Z216" s="185"/>
      <c r="AA216" s="176"/>
      <c r="AB216" s="111"/>
      <c r="AC216" s="111"/>
      <c r="AD216" s="111"/>
      <c r="AE216" s="197"/>
      <c r="AF216" s="15"/>
      <c r="AG216" s="198"/>
      <c r="AH216" s="176"/>
      <c r="AI216" s="111"/>
      <c r="AJ216" s="111"/>
      <c r="AK216" s="111"/>
      <c r="AL216" s="270"/>
      <c r="AM216" s="84"/>
      <c r="AN216" s="298">
        <v>25</v>
      </c>
      <c r="AO216" s="298"/>
      <c r="AP216" s="298"/>
      <c r="AQ216" s="271"/>
      <c r="AR216" s="6"/>
      <c r="AS216" s="3"/>
    </row>
    <row r="217" spans="1:45" s="3" customFormat="1" x14ac:dyDescent="0.25">
      <c r="A217" s="18"/>
      <c r="B217" s="68">
        <v>210</v>
      </c>
      <c r="C217" s="327" t="s">
        <v>1201</v>
      </c>
      <c r="D217" s="76"/>
      <c r="E217" s="74">
        <f>I217+J217+K217+L217+M217+N217+O217+AL217+AN217+AO217+AP217+AQ217+AR217</f>
        <v>29</v>
      </c>
      <c r="F217" s="256">
        <f>E217+F216</f>
        <v>36042</v>
      </c>
      <c r="G217" s="257">
        <f>F217/55165</f>
        <v>0.6533490437777576</v>
      </c>
      <c r="H217" s="258"/>
      <c r="I217" s="6"/>
      <c r="J217" s="267"/>
      <c r="K217" s="267"/>
      <c r="L217" s="268"/>
      <c r="M217" s="268"/>
      <c r="N217" s="268"/>
      <c r="O217" s="269"/>
      <c r="P217" s="78">
        <f>P216+O217</f>
        <v>25282</v>
      </c>
      <c r="Q217" s="88">
        <f>P217/42918</f>
        <v>0.58907684421454864</v>
      </c>
      <c r="R217" s="168">
        <f>100-(P217/42918*100)</f>
        <v>41.092315578545133</v>
      </c>
      <c r="S217" s="162"/>
      <c r="T217" s="111">
        <f>S217+T216</f>
        <v>25614</v>
      </c>
      <c r="U217" s="130">
        <f>O217-S217</f>
        <v>0</v>
      </c>
      <c r="V217" s="111">
        <f>U217+V216</f>
        <v>-332</v>
      </c>
      <c r="W217" s="174"/>
      <c r="X217" s="184"/>
      <c r="Y217" s="16"/>
      <c r="Z217" s="185"/>
      <c r="AA217" s="176"/>
      <c r="AB217" s="111"/>
      <c r="AC217" s="111"/>
      <c r="AD217" s="111"/>
      <c r="AE217" s="197"/>
      <c r="AF217" s="15"/>
      <c r="AG217" s="198"/>
      <c r="AH217" s="176"/>
      <c r="AI217" s="111"/>
      <c r="AJ217" s="111"/>
      <c r="AK217" s="111"/>
      <c r="AL217" s="270"/>
      <c r="AM217" s="84"/>
      <c r="AN217" s="298">
        <v>29</v>
      </c>
      <c r="AO217" s="298"/>
      <c r="AP217" s="298"/>
      <c r="AQ217" s="271"/>
      <c r="AR217" s="6"/>
    </row>
    <row r="218" spans="1:45" s="3" customFormat="1" x14ac:dyDescent="0.25">
      <c r="A218" s="18"/>
      <c r="B218" s="68">
        <v>211</v>
      </c>
      <c r="C218" s="327" t="s">
        <v>1202</v>
      </c>
      <c r="D218" s="76"/>
      <c r="E218" s="74">
        <f>I218+J218+K218+L218+M218+N218+O218+AL218+AN218+AO218+AP218+AQ218+AR218</f>
        <v>30</v>
      </c>
      <c r="F218" s="256">
        <f>E218+F217</f>
        <v>36072</v>
      </c>
      <c r="G218" s="257">
        <f>F218/55165</f>
        <v>0.65389286685398351</v>
      </c>
      <c r="H218" s="258"/>
      <c r="I218" s="6"/>
      <c r="J218" s="267"/>
      <c r="K218" s="267"/>
      <c r="L218" s="268"/>
      <c r="M218" s="268"/>
      <c r="N218" s="268"/>
      <c r="O218" s="269"/>
      <c r="P218" s="78">
        <f>P217+O218</f>
        <v>25282</v>
      </c>
      <c r="Q218" s="88">
        <f>P218/42918</f>
        <v>0.58907684421454864</v>
      </c>
      <c r="R218" s="168">
        <f>100-(P218/42918*100)</f>
        <v>41.092315578545133</v>
      </c>
      <c r="S218" s="162"/>
      <c r="T218" s="111">
        <f>S218+T217</f>
        <v>25614</v>
      </c>
      <c r="U218" s="130">
        <f>O218-S218</f>
        <v>0</v>
      </c>
      <c r="V218" s="111">
        <f>U218+V217</f>
        <v>-332</v>
      </c>
      <c r="W218" s="174"/>
      <c r="X218" s="184"/>
      <c r="Y218" s="16"/>
      <c r="Z218" s="185"/>
      <c r="AA218" s="176"/>
      <c r="AB218" s="111"/>
      <c r="AC218" s="111"/>
      <c r="AD218" s="111"/>
      <c r="AE218" s="197"/>
      <c r="AF218" s="15"/>
      <c r="AG218" s="198"/>
      <c r="AH218" s="176"/>
      <c r="AI218" s="111"/>
      <c r="AJ218" s="111"/>
      <c r="AK218" s="111"/>
      <c r="AL218" s="270"/>
      <c r="AM218" s="84"/>
      <c r="AN218" s="298">
        <v>30</v>
      </c>
      <c r="AO218" s="298"/>
      <c r="AP218" s="298"/>
      <c r="AQ218" s="271"/>
      <c r="AR218" s="6"/>
    </row>
    <row r="219" spans="1:45" x14ac:dyDescent="0.25">
      <c r="A219" s="18"/>
      <c r="B219" s="68">
        <v>212</v>
      </c>
      <c r="C219" s="327" t="s">
        <v>1203</v>
      </c>
      <c r="D219" s="76"/>
      <c r="E219" s="74">
        <f>I219+J219+K219+L219+M219+N219+O219+AL219+AN219+AO219+AP219+AQ219+AR219</f>
        <v>31</v>
      </c>
      <c r="F219" s="256">
        <f>E219+F218</f>
        <v>36103</v>
      </c>
      <c r="G219" s="257">
        <f>F219/55165</f>
        <v>0.65445481736608357</v>
      </c>
      <c r="H219" s="258"/>
      <c r="I219" s="6"/>
      <c r="J219" s="267"/>
      <c r="K219" s="267"/>
      <c r="L219" s="268"/>
      <c r="M219" s="268"/>
      <c r="N219" s="268"/>
      <c r="O219" s="269"/>
      <c r="P219" s="78">
        <f>P218+O219</f>
        <v>25282</v>
      </c>
      <c r="Q219" s="88">
        <f>P219/42918</f>
        <v>0.58907684421454864</v>
      </c>
      <c r="R219" s="168">
        <f>100-(P219/42918*100)</f>
        <v>41.092315578545133</v>
      </c>
      <c r="S219" s="162"/>
      <c r="T219" s="111">
        <f>S219+T218</f>
        <v>25614</v>
      </c>
      <c r="U219" s="130">
        <f>O219-S219</f>
        <v>0</v>
      </c>
      <c r="V219" s="111">
        <f>U219+V218</f>
        <v>-332</v>
      </c>
      <c r="W219" s="174"/>
      <c r="X219" s="184"/>
      <c r="Y219" s="16"/>
      <c r="Z219" s="185"/>
      <c r="AA219" s="176"/>
      <c r="AB219" s="111"/>
      <c r="AC219" s="111"/>
      <c r="AD219" s="111"/>
      <c r="AE219" s="197"/>
      <c r="AF219" s="15"/>
      <c r="AG219" s="198"/>
      <c r="AH219" s="176"/>
      <c r="AI219" s="111"/>
      <c r="AJ219" s="111"/>
      <c r="AK219" s="111"/>
      <c r="AL219" s="270"/>
      <c r="AM219" s="84"/>
      <c r="AN219" s="298">
        <v>31</v>
      </c>
      <c r="AO219" s="298"/>
      <c r="AP219" s="298"/>
      <c r="AQ219" s="271"/>
      <c r="AR219" s="6"/>
      <c r="AS219" s="3"/>
    </row>
    <row r="220" spans="1:45" x14ac:dyDescent="0.25">
      <c r="A220" s="18"/>
      <c r="B220" s="68">
        <v>213</v>
      </c>
      <c r="C220" s="327" t="s">
        <v>1204</v>
      </c>
      <c r="D220" s="76"/>
      <c r="E220" s="74">
        <f>I220+J220+K220+L220+M220+N220+O220+AL220+AN220+AO220+AP220+AQ220+AR220</f>
        <v>20</v>
      </c>
      <c r="F220" s="256">
        <f>E220+F219</f>
        <v>36123</v>
      </c>
      <c r="G220" s="257">
        <f>F220/55165</f>
        <v>0.65481736608356744</v>
      </c>
      <c r="H220" s="258"/>
      <c r="I220" s="6"/>
      <c r="J220" s="267"/>
      <c r="K220" s="267"/>
      <c r="L220" s="268"/>
      <c r="M220" s="268"/>
      <c r="N220" s="268"/>
      <c r="O220" s="269"/>
      <c r="P220" s="78">
        <f>P219+O220</f>
        <v>25282</v>
      </c>
      <c r="Q220" s="88">
        <f>P220/42918</f>
        <v>0.58907684421454864</v>
      </c>
      <c r="R220" s="168">
        <f>100-(P220/42918*100)</f>
        <v>41.092315578545133</v>
      </c>
      <c r="S220" s="162"/>
      <c r="T220" s="111">
        <f>S220+T219</f>
        <v>25614</v>
      </c>
      <c r="U220" s="130">
        <f>O220-S220</f>
        <v>0</v>
      </c>
      <c r="V220" s="111">
        <f>U220+V219</f>
        <v>-332</v>
      </c>
      <c r="W220" s="174"/>
      <c r="X220" s="184"/>
      <c r="Y220" s="16"/>
      <c r="Z220" s="185"/>
      <c r="AA220" s="176"/>
      <c r="AB220" s="111"/>
      <c r="AC220" s="111"/>
      <c r="AD220" s="111"/>
      <c r="AE220" s="197"/>
      <c r="AF220" s="15"/>
      <c r="AG220" s="198"/>
      <c r="AH220" s="176"/>
      <c r="AI220" s="111"/>
      <c r="AJ220" s="111"/>
      <c r="AK220" s="111"/>
      <c r="AL220" s="270"/>
      <c r="AM220" s="84"/>
      <c r="AN220" s="298">
        <v>20</v>
      </c>
      <c r="AO220" s="298"/>
      <c r="AP220" s="298"/>
      <c r="AQ220" s="271"/>
      <c r="AR220" s="6"/>
      <c r="AS220" s="3"/>
    </row>
    <row r="221" spans="1:45" x14ac:dyDescent="0.25">
      <c r="A221" s="18"/>
      <c r="B221" s="68">
        <v>214</v>
      </c>
      <c r="C221" s="327" t="s">
        <v>1205</v>
      </c>
      <c r="D221" s="76"/>
      <c r="E221" s="74">
        <f>I221+J221+K221+L221+M221+N221+O221+AL221+AN221+AO221+AP221+AQ221+AR221</f>
        <v>0</v>
      </c>
      <c r="F221" s="256">
        <f>E221+F220</f>
        <v>36123</v>
      </c>
      <c r="G221" s="257">
        <f>F221/55165</f>
        <v>0.65481736608356744</v>
      </c>
      <c r="H221" s="258"/>
      <c r="I221" s="6"/>
      <c r="J221" s="267"/>
      <c r="K221" s="267"/>
      <c r="L221" s="268"/>
      <c r="M221" s="268"/>
      <c r="N221" s="268"/>
      <c r="O221" s="269"/>
      <c r="P221" s="78">
        <f>P220+O221</f>
        <v>25282</v>
      </c>
      <c r="Q221" s="88">
        <f>P221/42918</f>
        <v>0.58907684421454864</v>
      </c>
      <c r="R221" s="168">
        <f>100-(P221/42918*100)</f>
        <v>41.092315578545133</v>
      </c>
      <c r="S221" s="162"/>
      <c r="T221" s="111">
        <f>S221+T220</f>
        <v>25614</v>
      </c>
      <c r="U221" s="130">
        <f>O221-S221</f>
        <v>0</v>
      </c>
      <c r="V221" s="111">
        <f>U221+V220</f>
        <v>-332</v>
      </c>
      <c r="W221" s="174"/>
      <c r="X221" s="184"/>
      <c r="Y221" s="16"/>
      <c r="Z221" s="185"/>
      <c r="AA221" s="176"/>
      <c r="AB221" s="111"/>
      <c r="AC221" s="111"/>
      <c r="AD221" s="111"/>
      <c r="AE221" s="197"/>
      <c r="AF221" s="15"/>
      <c r="AG221" s="198"/>
      <c r="AH221" s="176"/>
      <c r="AI221" s="111"/>
      <c r="AJ221" s="111"/>
      <c r="AK221" s="111"/>
      <c r="AL221" s="270"/>
      <c r="AM221" s="84"/>
      <c r="AN221" s="6"/>
      <c r="AO221" s="6"/>
      <c r="AP221" s="298"/>
      <c r="AQ221" s="271"/>
      <c r="AR221" s="6"/>
      <c r="AS221" s="3"/>
    </row>
    <row r="222" spans="1:45" x14ac:dyDescent="0.25">
      <c r="A222" s="18"/>
      <c r="B222" s="68">
        <v>215</v>
      </c>
      <c r="C222" s="327" t="s">
        <v>1206</v>
      </c>
      <c r="D222" s="76"/>
      <c r="E222" s="74">
        <f>I222+J222+K222+L222+M222+N222+O222+AL222+AN222+AO222+AP222+AQ222+AR222</f>
        <v>30</v>
      </c>
      <c r="F222" s="256">
        <f>E222+F221</f>
        <v>36153</v>
      </c>
      <c r="G222" s="257">
        <f>F222/55165</f>
        <v>0.65536118915979336</v>
      </c>
      <c r="H222" s="258"/>
      <c r="I222" s="6"/>
      <c r="J222" s="267"/>
      <c r="K222" s="267"/>
      <c r="L222" s="268"/>
      <c r="M222" s="268"/>
      <c r="N222" s="268"/>
      <c r="O222" s="269"/>
      <c r="P222" s="78">
        <f>P221+O222</f>
        <v>25282</v>
      </c>
      <c r="Q222" s="88">
        <f>P222/42918</f>
        <v>0.58907684421454864</v>
      </c>
      <c r="R222" s="168">
        <f>100-(P222/42918*100)</f>
        <v>41.092315578545133</v>
      </c>
      <c r="S222" s="162"/>
      <c r="T222" s="111">
        <f>S222+T221</f>
        <v>25614</v>
      </c>
      <c r="U222" s="130">
        <f>O222-S222</f>
        <v>0</v>
      </c>
      <c r="V222" s="111">
        <f>U222+V221</f>
        <v>-332</v>
      </c>
      <c r="W222" s="174"/>
      <c r="X222" s="184"/>
      <c r="Y222" s="16"/>
      <c r="Z222" s="185"/>
      <c r="AA222" s="176"/>
      <c r="AB222" s="111"/>
      <c r="AC222" s="111"/>
      <c r="AD222" s="111"/>
      <c r="AE222" s="197"/>
      <c r="AF222" s="15"/>
      <c r="AG222" s="198"/>
      <c r="AH222" s="176"/>
      <c r="AI222" s="111"/>
      <c r="AJ222" s="111"/>
      <c r="AK222" s="111"/>
      <c r="AL222" s="270"/>
      <c r="AM222" s="84"/>
      <c r="AN222" s="298">
        <v>30</v>
      </c>
      <c r="AO222" s="298"/>
      <c r="AP222" s="298"/>
      <c r="AQ222" s="271"/>
      <c r="AR222" s="6"/>
      <c r="AS222" s="3"/>
    </row>
    <row r="223" spans="1:45" x14ac:dyDescent="0.25">
      <c r="A223" s="18"/>
      <c r="B223" s="68">
        <v>216</v>
      </c>
      <c r="C223" s="327" t="s">
        <v>1207</v>
      </c>
      <c r="D223" s="76"/>
      <c r="E223" s="74">
        <f>I223+J223+K223+L223+M223+N223+O223+AL223+AN223+AO223+AP223+AQ223+AR223</f>
        <v>32</v>
      </c>
      <c r="F223" s="256">
        <f>E223+F222</f>
        <v>36185</v>
      </c>
      <c r="G223" s="257">
        <f>F223/55165</f>
        <v>0.65594126710776757</v>
      </c>
      <c r="H223" s="258"/>
      <c r="I223" s="6"/>
      <c r="J223" s="267"/>
      <c r="K223" s="267"/>
      <c r="L223" s="268"/>
      <c r="M223" s="268"/>
      <c r="N223" s="268"/>
      <c r="O223" s="269"/>
      <c r="P223" s="78">
        <f>P222+O223</f>
        <v>25282</v>
      </c>
      <c r="Q223" s="88">
        <f>P223/42918</f>
        <v>0.58907684421454864</v>
      </c>
      <c r="R223" s="168">
        <f>100-(P223/42918*100)</f>
        <v>41.092315578545133</v>
      </c>
      <c r="S223" s="162"/>
      <c r="T223" s="111">
        <f>S223+T222</f>
        <v>25614</v>
      </c>
      <c r="U223" s="130">
        <f>O223-S223</f>
        <v>0</v>
      </c>
      <c r="V223" s="111">
        <f>U223+V222</f>
        <v>-332</v>
      </c>
      <c r="W223" s="174"/>
      <c r="X223" s="184"/>
      <c r="Y223" s="16"/>
      <c r="Z223" s="185"/>
      <c r="AA223" s="176"/>
      <c r="AB223" s="111"/>
      <c r="AC223" s="111"/>
      <c r="AD223" s="111"/>
      <c r="AE223" s="197"/>
      <c r="AF223" s="15"/>
      <c r="AG223" s="198"/>
      <c r="AH223" s="176"/>
      <c r="AI223" s="111"/>
      <c r="AJ223" s="111"/>
      <c r="AK223" s="111"/>
      <c r="AL223" s="270"/>
      <c r="AM223" s="84"/>
      <c r="AN223" s="298">
        <v>32</v>
      </c>
      <c r="AO223" s="298"/>
      <c r="AP223" s="298"/>
      <c r="AQ223" s="271"/>
      <c r="AR223" s="6"/>
      <c r="AS223" s="3"/>
    </row>
    <row r="224" spans="1:45" x14ac:dyDescent="0.25">
      <c r="A224" s="18"/>
      <c r="B224" s="68">
        <v>217</v>
      </c>
      <c r="C224" s="327" t="s">
        <v>1212</v>
      </c>
      <c r="D224" s="76"/>
      <c r="E224" s="74">
        <f>I224+J224+K224+L224+M224+N224+O224+AL224+AN224+AO224+AP224+AQ224+AR224</f>
        <v>30</v>
      </c>
      <c r="F224" s="256">
        <f>E224+F223</f>
        <v>36215</v>
      </c>
      <c r="G224" s="257">
        <f>F224/55165</f>
        <v>0.65648509018399348</v>
      </c>
      <c r="H224" s="258"/>
      <c r="I224" s="6"/>
      <c r="J224" s="267"/>
      <c r="K224" s="267"/>
      <c r="L224" s="268"/>
      <c r="M224" s="268"/>
      <c r="N224" s="268"/>
      <c r="O224" s="269"/>
      <c r="P224" s="78">
        <f>P223+O224</f>
        <v>25282</v>
      </c>
      <c r="Q224" s="88">
        <f>P224/42918</f>
        <v>0.58907684421454864</v>
      </c>
      <c r="R224" s="168">
        <f>100-(P224/42918*100)</f>
        <v>41.092315578545133</v>
      </c>
      <c r="S224" s="162"/>
      <c r="T224" s="111">
        <f>S224+T223</f>
        <v>25614</v>
      </c>
      <c r="U224" s="130">
        <f>O224-S224</f>
        <v>0</v>
      </c>
      <c r="V224" s="111">
        <f>U224+V223</f>
        <v>-332</v>
      </c>
      <c r="W224" s="174"/>
      <c r="X224" s="184"/>
      <c r="Y224" s="16"/>
      <c r="Z224" s="185"/>
      <c r="AA224" s="176"/>
      <c r="AB224" s="111"/>
      <c r="AC224" s="111"/>
      <c r="AD224" s="111"/>
      <c r="AE224" s="197"/>
      <c r="AF224" s="15"/>
      <c r="AG224" s="198"/>
      <c r="AH224" s="176"/>
      <c r="AI224" s="111"/>
      <c r="AJ224" s="111"/>
      <c r="AK224" s="111"/>
      <c r="AL224" s="270"/>
      <c r="AM224" s="84"/>
      <c r="AN224" s="298">
        <v>30</v>
      </c>
      <c r="AO224" s="298"/>
      <c r="AP224" s="298"/>
      <c r="AQ224" s="271"/>
      <c r="AR224" s="6"/>
      <c r="AS224" s="3"/>
    </row>
    <row r="225" spans="1:45" x14ac:dyDescent="0.25">
      <c r="A225" s="18"/>
      <c r="B225" s="68">
        <v>218</v>
      </c>
      <c r="C225" s="327" t="s">
        <v>1208</v>
      </c>
      <c r="D225" s="76" t="s">
        <v>911</v>
      </c>
      <c r="E225" s="74">
        <f>I225+J225+K225+L225+M225+N225+O225+AL225+AN225+AO225+AP225+AQ225+AR225</f>
        <v>30</v>
      </c>
      <c r="F225" s="256">
        <f>E225+F224</f>
        <v>36245</v>
      </c>
      <c r="G225" s="257">
        <f>F225/55165</f>
        <v>0.65702891326021939</v>
      </c>
      <c r="H225" s="258"/>
      <c r="I225" s="6"/>
      <c r="J225" s="267"/>
      <c r="K225" s="267"/>
      <c r="L225" s="268"/>
      <c r="M225" s="268"/>
      <c r="N225" s="268"/>
      <c r="O225" s="269"/>
      <c r="P225" s="78">
        <f>P224+O225</f>
        <v>25282</v>
      </c>
      <c r="Q225" s="88">
        <f>P225/42918</f>
        <v>0.58907684421454864</v>
      </c>
      <c r="R225" s="168">
        <f>100-(P225/42918*100)</f>
        <v>41.092315578545133</v>
      </c>
      <c r="S225" s="162"/>
      <c r="T225" s="111">
        <f>S225+T224</f>
        <v>25614</v>
      </c>
      <c r="U225" s="130">
        <f>O225-S225</f>
        <v>0</v>
      </c>
      <c r="V225" s="111">
        <f>U225+V224</f>
        <v>-332</v>
      </c>
      <c r="W225" s="174"/>
      <c r="X225" s="184"/>
      <c r="Y225" s="16"/>
      <c r="Z225" s="185"/>
      <c r="AA225" s="176"/>
      <c r="AB225" s="111"/>
      <c r="AC225" s="111"/>
      <c r="AD225" s="111"/>
      <c r="AE225" s="197"/>
      <c r="AF225" s="15"/>
      <c r="AG225" s="198"/>
      <c r="AH225" s="176"/>
      <c r="AI225" s="111"/>
      <c r="AJ225" s="111"/>
      <c r="AK225" s="111"/>
      <c r="AL225" s="270"/>
      <c r="AM225" s="84"/>
      <c r="AN225" s="6"/>
      <c r="AO225" s="6"/>
      <c r="AP225" s="298">
        <v>30</v>
      </c>
      <c r="AQ225" s="271"/>
      <c r="AR225" s="6"/>
      <c r="AS225" s="3"/>
    </row>
    <row r="226" spans="1:45" x14ac:dyDescent="0.25">
      <c r="A226" s="18"/>
      <c r="B226" s="68">
        <v>219</v>
      </c>
      <c r="C226" s="327" t="s">
        <v>1209</v>
      </c>
      <c r="D226" s="76" t="s">
        <v>911</v>
      </c>
      <c r="E226" s="74">
        <f>I226+J226+K226+L226+M226+N226+O226+AL226+AN226+AO226+AP226+AQ226+AR226</f>
        <v>30</v>
      </c>
      <c r="F226" s="256">
        <f>E226+F225</f>
        <v>36275</v>
      </c>
      <c r="G226" s="257">
        <f>F226/55165</f>
        <v>0.6575727363364452</v>
      </c>
      <c r="H226" s="258"/>
      <c r="I226" s="6"/>
      <c r="J226" s="267"/>
      <c r="K226" s="267"/>
      <c r="L226" s="268"/>
      <c r="M226" s="268"/>
      <c r="N226" s="268"/>
      <c r="O226" s="269"/>
      <c r="P226" s="78">
        <f>P225+O226</f>
        <v>25282</v>
      </c>
      <c r="Q226" s="88">
        <f>P226/42918</f>
        <v>0.58907684421454864</v>
      </c>
      <c r="R226" s="168">
        <f>100-(P226/42918*100)</f>
        <v>41.092315578545133</v>
      </c>
      <c r="S226" s="162"/>
      <c r="T226" s="111">
        <f>S226+T225</f>
        <v>25614</v>
      </c>
      <c r="U226" s="130">
        <f>O226-S226</f>
        <v>0</v>
      </c>
      <c r="V226" s="111">
        <f>U226+V225</f>
        <v>-332</v>
      </c>
      <c r="W226" s="174"/>
      <c r="X226" s="184"/>
      <c r="Y226" s="16"/>
      <c r="Z226" s="185"/>
      <c r="AA226" s="176"/>
      <c r="AB226" s="111"/>
      <c r="AC226" s="111"/>
      <c r="AD226" s="111"/>
      <c r="AE226" s="197"/>
      <c r="AF226" s="15"/>
      <c r="AG226" s="198"/>
      <c r="AH226" s="176"/>
      <c r="AI226" s="111"/>
      <c r="AJ226" s="111"/>
      <c r="AK226" s="111"/>
      <c r="AL226" s="270"/>
      <c r="AM226" s="84"/>
      <c r="AN226" s="6"/>
      <c r="AO226" s="6"/>
      <c r="AP226" s="298">
        <v>30</v>
      </c>
      <c r="AQ226" s="271"/>
      <c r="AR226" s="6"/>
      <c r="AS226" s="3"/>
    </row>
    <row r="227" spans="1:45" x14ac:dyDescent="0.25">
      <c r="A227" s="18"/>
      <c r="B227" s="68">
        <v>220</v>
      </c>
      <c r="C227" s="327" t="s">
        <v>1210</v>
      </c>
      <c r="D227" s="76" t="s">
        <v>911</v>
      </c>
      <c r="E227" s="74">
        <f>I227+J227+K227+L227+M227+N227+O227+AL227+AN227+AO227+AP227+AQ227+AR227</f>
        <v>20</v>
      </c>
      <c r="F227" s="256">
        <f>E227+F226</f>
        <v>36295</v>
      </c>
      <c r="G227" s="257">
        <f>F227/55165</f>
        <v>0.65793528505392918</v>
      </c>
      <c r="H227" s="258"/>
      <c r="I227" s="6"/>
      <c r="J227" s="267"/>
      <c r="K227" s="267"/>
      <c r="L227" s="268"/>
      <c r="M227" s="268"/>
      <c r="N227" s="268"/>
      <c r="O227" s="269"/>
      <c r="P227" s="78">
        <f>P226+O227</f>
        <v>25282</v>
      </c>
      <c r="Q227" s="88">
        <f>P227/42918</f>
        <v>0.58907684421454864</v>
      </c>
      <c r="R227" s="168">
        <f>100-(P227/42918*100)</f>
        <v>41.092315578545133</v>
      </c>
      <c r="S227" s="162"/>
      <c r="T227" s="111">
        <f>S227+T226</f>
        <v>25614</v>
      </c>
      <c r="U227" s="130">
        <f>O227-S227</f>
        <v>0</v>
      </c>
      <c r="V227" s="111">
        <f>U227+V226</f>
        <v>-332</v>
      </c>
      <c r="W227" s="174">
        <v>10</v>
      </c>
      <c r="X227" s="184"/>
      <c r="Y227" s="16"/>
      <c r="Z227" s="185"/>
      <c r="AA227" s="176"/>
      <c r="AB227" s="111"/>
      <c r="AC227" s="111"/>
      <c r="AD227" s="111"/>
      <c r="AE227" s="197"/>
      <c r="AF227" s="15"/>
      <c r="AG227" s="198"/>
      <c r="AH227" s="176"/>
      <c r="AI227" s="111"/>
      <c r="AJ227" s="111"/>
      <c r="AK227" s="111"/>
      <c r="AL227" s="270"/>
      <c r="AM227" s="84"/>
      <c r="AN227" s="6"/>
      <c r="AO227" s="6"/>
      <c r="AP227" s="298">
        <v>20</v>
      </c>
      <c r="AQ227" s="271"/>
      <c r="AR227" s="6"/>
      <c r="AS227" s="3"/>
    </row>
    <row r="228" spans="1:45" x14ac:dyDescent="0.25">
      <c r="A228" s="18" t="s">
        <v>1052</v>
      </c>
      <c r="B228" s="68"/>
      <c r="C228" s="142" t="s">
        <v>772</v>
      </c>
      <c r="D228" s="76" t="s">
        <v>911</v>
      </c>
      <c r="E228" s="74">
        <f>I228+J228+K228+L228+M228+N228+O228+AL228+AN228+AO228+AP228+AQ228+AR228</f>
        <v>45</v>
      </c>
      <c r="F228" s="256">
        <f>E228+F227</f>
        <v>36340</v>
      </c>
      <c r="G228" s="257">
        <f>F228/55165</f>
        <v>0.65875101966826788</v>
      </c>
      <c r="H228" s="258"/>
      <c r="I228" s="6"/>
      <c r="J228" s="267"/>
      <c r="K228" s="267"/>
      <c r="L228" s="268"/>
      <c r="M228" s="268"/>
      <c r="N228" s="300">
        <v>14</v>
      </c>
      <c r="O228" s="296">
        <v>31</v>
      </c>
      <c r="P228" s="78">
        <f>P227+O228</f>
        <v>25313</v>
      </c>
      <c r="Q228" s="88">
        <f>P228/42918</f>
        <v>0.58979915187100984</v>
      </c>
      <c r="R228" s="168">
        <f>100-(P228/42918*100)</f>
        <v>41.020084812899015</v>
      </c>
      <c r="S228" s="162">
        <v>31</v>
      </c>
      <c r="T228" s="111">
        <f>S228+T227</f>
        <v>25645</v>
      </c>
      <c r="U228" s="130">
        <f>O228-S228</f>
        <v>0</v>
      </c>
      <c r="V228" s="111">
        <f>U228+V227</f>
        <v>-332</v>
      </c>
      <c r="W228" s="174">
        <v>30</v>
      </c>
      <c r="X228" s="184"/>
      <c r="Y228" s="16"/>
      <c r="Z228" s="185"/>
      <c r="AA228" s="176"/>
      <c r="AB228" s="111"/>
      <c r="AC228" s="111"/>
      <c r="AD228" s="111"/>
      <c r="AE228" s="197"/>
      <c r="AF228" s="15"/>
      <c r="AG228" s="198"/>
      <c r="AH228" s="176"/>
      <c r="AI228" s="111"/>
      <c r="AJ228" s="111"/>
      <c r="AK228" s="111"/>
      <c r="AL228" s="270"/>
      <c r="AM228" s="84"/>
      <c r="AN228" s="6"/>
      <c r="AO228" s="6"/>
      <c r="AP228" s="6"/>
      <c r="AQ228" s="271"/>
      <c r="AR228" s="6"/>
    </row>
    <row r="229" spans="1:45" x14ac:dyDescent="0.25">
      <c r="A229" s="18" t="s">
        <v>1053</v>
      </c>
      <c r="B229" s="68"/>
      <c r="C229" s="142" t="s">
        <v>771</v>
      </c>
      <c r="D229" s="76" t="s">
        <v>911</v>
      </c>
      <c r="E229" s="74">
        <f>I229+J229+K229+L229+M229+N229+O229+AL229+AN229+AO229+AP229+AQ229+AR229</f>
        <v>141</v>
      </c>
      <c r="F229" s="256">
        <f>E229+F228</f>
        <v>36481</v>
      </c>
      <c r="G229" s="257">
        <f>F229/55165</f>
        <v>0.66130698812652955</v>
      </c>
      <c r="H229" s="258"/>
      <c r="I229" s="6"/>
      <c r="J229" s="299">
        <v>6</v>
      </c>
      <c r="K229" s="267"/>
      <c r="L229" s="268"/>
      <c r="M229" s="268"/>
      <c r="N229" s="300">
        <v>45</v>
      </c>
      <c r="O229" s="296">
        <v>90</v>
      </c>
      <c r="P229" s="78">
        <f>P228+O229</f>
        <v>25403</v>
      </c>
      <c r="Q229" s="88">
        <f>P229/42918</f>
        <v>0.5918961740994455</v>
      </c>
      <c r="R229" s="168">
        <f>100-(P229/42918*100)</f>
        <v>40.810382590055447</v>
      </c>
      <c r="S229" s="162">
        <v>120</v>
      </c>
      <c r="T229" s="111">
        <f>S229+T228</f>
        <v>25765</v>
      </c>
      <c r="U229" s="130">
        <f>O229-S229</f>
        <v>-30</v>
      </c>
      <c r="V229" s="111">
        <f>U229+V228</f>
        <v>-362</v>
      </c>
      <c r="W229" s="174">
        <v>50</v>
      </c>
      <c r="X229" s="184"/>
      <c r="Y229" s="16"/>
      <c r="Z229" s="185"/>
      <c r="AA229" s="176"/>
      <c r="AB229" s="111"/>
      <c r="AC229" s="111"/>
      <c r="AD229" s="111"/>
      <c r="AE229" s="197"/>
      <c r="AF229" s="15"/>
      <c r="AG229" s="198"/>
      <c r="AH229" s="176"/>
      <c r="AI229" s="111"/>
      <c r="AJ229" s="111"/>
      <c r="AK229" s="111"/>
      <c r="AL229" s="270"/>
      <c r="AM229" s="84"/>
      <c r="AN229" s="6"/>
      <c r="AO229" s="6"/>
      <c r="AP229" s="6"/>
      <c r="AQ229" s="271"/>
      <c r="AR229" s="6"/>
    </row>
    <row r="230" spans="1:45" x14ac:dyDescent="0.25">
      <c r="A230" s="18" t="s">
        <v>89</v>
      </c>
      <c r="B230" s="68"/>
      <c r="C230" s="142" t="s">
        <v>1018</v>
      </c>
      <c r="D230" s="76">
        <v>9.6</v>
      </c>
      <c r="E230" s="74">
        <f>I230+J230+K230+L230+M230+N230+O230+AL230+AN230+AO230+AP230+AQ230+AR230</f>
        <v>182</v>
      </c>
      <c r="F230" s="256">
        <f>E230+F229</f>
        <v>36663</v>
      </c>
      <c r="G230" s="257">
        <f>F230/55165</f>
        <v>0.6646061814556331</v>
      </c>
      <c r="H230" s="258"/>
      <c r="I230" s="6"/>
      <c r="J230" s="299"/>
      <c r="K230" s="267"/>
      <c r="L230" s="268"/>
      <c r="M230" s="268"/>
      <c r="N230" s="300">
        <v>20</v>
      </c>
      <c r="O230" s="296">
        <v>162</v>
      </c>
      <c r="P230" s="78">
        <f>P229+O230</f>
        <v>25565</v>
      </c>
      <c r="Q230" s="88">
        <f>P230/42918</f>
        <v>0.59567081411062961</v>
      </c>
      <c r="R230" s="168">
        <f>100-(P230/42918*100)</f>
        <v>40.432918588937042</v>
      </c>
      <c r="S230" s="162">
        <v>124</v>
      </c>
      <c r="T230" s="111">
        <f>S230+T229</f>
        <v>25889</v>
      </c>
      <c r="U230" s="130">
        <f>O230-S230</f>
        <v>38</v>
      </c>
      <c r="V230" s="111">
        <f>U230+V229</f>
        <v>-324</v>
      </c>
      <c r="W230" s="174">
        <v>79</v>
      </c>
      <c r="X230" s="184"/>
      <c r="Y230" s="16"/>
      <c r="Z230" s="185"/>
      <c r="AA230" s="176"/>
      <c r="AB230" s="111"/>
      <c r="AC230" s="111"/>
      <c r="AD230" s="111"/>
      <c r="AE230" s="197"/>
      <c r="AF230" s="15"/>
      <c r="AG230" s="198"/>
      <c r="AH230" s="176"/>
      <c r="AI230" s="111"/>
      <c r="AJ230" s="111"/>
      <c r="AK230" s="111"/>
      <c r="AL230" s="270"/>
      <c r="AM230" s="84"/>
      <c r="AN230" s="6"/>
      <c r="AO230" s="6"/>
      <c r="AP230" s="6"/>
      <c r="AQ230" s="271"/>
      <c r="AR230" s="6"/>
    </row>
    <row r="231" spans="1:45" x14ac:dyDescent="0.25">
      <c r="A231" s="18" t="s">
        <v>90</v>
      </c>
      <c r="B231" s="68"/>
      <c r="C231" s="142" t="s">
        <v>1019</v>
      </c>
      <c r="D231" s="76" t="s">
        <v>911</v>
      </c>
      <c r="E231" s="74">
        <f>I231+J231+K231+L231+M231+N231+O231+AL231+AN231+AO231+AP231+AQ231+AR231</f>
        <v>100</v>
      </c>
      <c r="F231" s="256">
        <f>E231+F230</f>
        <v>36763</v>
      </c>
      <c r="G231" s="257">
        <f>F231/55165</f>
        <v>0.66641892504305267</v>
      </c>
      <c r="H231" s="258"/>
      <c r="I231" s="6"/>
      <c r="J231" s="299">
        <v>4</v>
      </c>
      <c r="K231" s="267"/>
      <c r="L231" s="268"/>
      <c r="M231" s="268"/>
      <c r="N231" s="300">
        <v>20</v>
      </c>
      <c r="O231" s="296">
        <v>56</v>
      </c>
      <c r="P231" s="78">
        <f>P230+O231</f>
        <v>25621</v>
      </c>
      <c r="Q231" s="88">
        <f>P231/42918</f>
        <v>0.59697562794165615</v>
      </c>
      <c r="R231" s="168">
        <f>100-(P231/42918*100)</f>
        <v>40.302437205834387</v>
      </c>
      <c r="S231" s="162">
        <v>56</v>
      </c>
      <c r="T231" s="111">
        <f>S231+T230</f>
        <v>25945</v>
      </c>
      <c r="U231" s="130">
        <f>O231-S231</f>
        <v>0</v>
      </c>
      <c r="V231" s="111">
        <f>U231+V230</f>
        <v>-324</v>
      </c>
      <c r="W231" s="174">
        <v>50</v>
      </c>
      <c r="X231" s="184"/>
      <c r="Y231" s="16"/>
      <c r="Z231" s="185"/>
      <c r="AA231" s="176"/>
      <c r="AB231" s="111"/>
      <c r="AC231" s="111"/>
      <c r="AD231" s="111"/>
      <c r="AE231" s="197"/>
      <c r="AF231" s="15"/>
      <c r="AG231" s="198"/>
      <c r="AH231" s="176"/>
      <c r="AI231" s="111"/>
      <c r="AJ231" s="111"/>
      <c r="AK231" s="111"/>
      <c r="AL231" s="301">
        <v>20</v>
      </c>
      <c r="AM231" s="84">
        <v>17</v>
      </c>
      <c r="AN231" s="6"/>
      <c r="AO231" s="6"/>
      <c r="AP231" s="6"/>
      <c r="AQ231" s="271"/>
      <c r="AR231" s="6"/>
    </row>
    <row r="232" spans="1:45" x14ac:dyDescent="0.25">
      <c r="A232" s="18" t="s">
        <v>91</v>
      </c>
      <c r="B232" s="68"/>
      <c r="C232" s="142" t="s">
        <v>1020</v>
      </c>
      <c r="D232" s="76" t="s">
        <v>911</v>
      </c>
      <c r="E232" s="74">
        <f>I232+J232+K232+L232+M232+N232+O232+AL232+AN232+AO232+AP232+AQ232+AR232</f>
        <v>150</v>
      </c>
      <c r="F232" s="256">
        <f>E232+F231</f>
        <v>36913</v>
      </c>
      <c r="G232" s="257">
        <f>F232/55165</f>
        <v>0.66913804042418201</v>
      </c>
      <c r="H232" s="258"/>
      <c r="I232" s="6"/>
      <c r="J232" s="299">
        <v>6</v>
      </c>
      <c r="K232" s="267"/>
      <c r="L232" s="268"/>
      <c r="M232" s="268"/>
      <c r="N232" s="300">
        <v>20</v>
      </c>
      <c r="O232" s="296">
        <v>94</v>
      </c>
      <c r="P232" s="78">
        <f>P231+O232</f>
        <v>25715</v>
      </c>
      <c r="Q232" s="88">
        <f>P232/42918</f>
        <v>0.59916585115802223</v>
      </c>
      <c r="R232" s="168">
        <f>100-(P232/42918*100)</f>
        <v>40.083414884197779</v>
      </c>
      <c r="S232" s="162">
        <v>76</v>
      </c>
      <c r="T232" s="111">
        <f>S232+T231</f>
        <v>26021</v>
      </c>
      <c r="U232" s="130">
        <f>O232-S232</f>
        <v>18</v>
      </c>
      <c r="V232" s="111">
        <f>U232+V231</f>
        <v>-306</v>
      </c>
      <c r="W232" s="174">
        <v>61</v>
      </c>
      <c r="X232" s="184"/>
      <c r="Y232" s="16"/>
      <c r="Z232" s="185"/>
      <c r="AA232" s="176"/>
      <c r="AB232" s="111"/>
      <c r="AC232" s="111"/>
      <c r="AD232" s="111"/>
      <c r="AE232" s="197"/>
      <c r="AF232" s="15"/>
      <c r="AG232" s="198"/>
      <c r="AH232" s="176"/>
      <c r="AI232" s="111"/>
      <c r="AJ232" s="111"/>
      <c r="AK232" s="111"/>
      <c r="AL232" s="301">
        <v>30</v>
      </c>
      <c r="AM232" s="84">
        <v>44</v>
      </c>
      <c r="AN232" s="6"/>
      <c r="AO232" s="6"/>
      <c r="AP232" s="6"/>
      <c r="AQ232" s="271"/>
      <c r="AR232" s="6"/>
    </row>
    <row r="233" spans="1:45" x14ac:dyDescent="0.25">
      <c r="A233" s="18" t="s">
        <v>92</v>
      </c>
      <c r="B233" s="68"/>
      <c r="C233" s="142" t="s">
        <v>1021</v>
      </c>
      <c r="D233" s="76" t="s">
        <v>911</v>
      </c>
      <c r="E233" s="74">
        <f>I233+J233+K233+L233+M233+N233+O233+AL233+AN233+AO233+AP233+AQ233+AR233</f>
        <v>150</v>
      </c>
      <c r="F233" s="256">
        <f>E233+F232</f>
        <v>37063</v>
      </c>
      <c r="G233" s="257">
        <f>F233/55165</f>
        <v>0.67185715580531136</v>
      </c>
      <c r="H233" s="258"/>
      <c r="I233" s="6"/>
      <c r="J233" s="299">
        <v>6</v>
      </c>
      <c r="K233" s="267"/>
      <c r="L233" s="268"/>
      <c r="M233" s="268"/>
      <c r="N233" s="300">
        <v>20</v>
      </c>
      <c r="O233" s="296">
        <v>94</v>
      </c>
      <c r="P233" s="78">
        <f>P232+O233</f>
        <v>25809</v>
      </c>
      <c r="Q233" s="88">
        <f>P233/42918</f>
        <v>0.60135607437438832</v>
      </c>
      <c r="R233" s="168">
        <f>100-(P233/42918*100)</f>
        <v>39.864392562561171</v>
      </c>
      <c r="S233" s="162">
        <v>76</v>
      </c>
      <c r="T233" s="111">
        <f>S233+T232</f>
        <v>26097</v>
      </c>
      <c r="U233" s="130">
        <f>O233-S233</f>
        <v>18</v>
      </c>
      <c r="V233" s="111">
        <f>U233+V232</f>
        <v>-288</v>
      </c>
      <c r="W233" s="174">
        <v>73</v>
      </c>
      <c r="X233" s="184"/>
      <c r="Y233" s="16"/>
      <c r="Z233" s="185"/>
      <c r="AA233" s="176"/>
      <c r="AB233" s="111"/>
      <c r="AC233" s="111"/>
      <c r="AD233" s="111"/>
      <c r="AE233" s="197"/>
      <c r="AF233" s="15"/>
      <c r="AG233" s="198"/>
      <c r="AH233" s="176"/>
      <c r="AI233" s="111"/>
      <c r="AJ233" s="111"/>
      <c r="AK233" s="111"/>
      <c r="AL233" s="301">
        <v>30</v>
      </c>
      <c r="AM233" s="84">
        <v>31</v>
      </c>
      <c r="AN233" s="6"/>
      <c r="AO233" s="6"/>
      <c r="AP233" s="6"/>
      <c r="AQ233" s="271"/>
      <c r="AR233" s="6"/>
    </row>
    <row r="234" spans="1:45" x14ac:dyDescent="0.25">
      <c r="A234" s="18" t="s">
        <v>93</v>
      </c>
      <c r="B234" s="68"/>
      <c r="C234" s="142" t="s">
        <v>1022</v>
      </c>
      <c r="D234" s="76" t="s">
        <v>911</v>
      </c>
      <c r="E234" s="74">
        <f>I234+J234+K234+L234+M234+N234+O234+AL234+AN234+AO234+AP234+AQ234+AR234</f>
        <v>100</v>
      </c>
      <c r="F234" s="256">
        <f>E234+F233</f>
        <v>37163</v>
      </c>
      <c r="G234" s="257">
        <f>F234/55165</f>
        <v>0.67366989939273092</v>
      </c>
      <c r="H234" s="258"/>
      <c r="I234" s="6"/>
      <c r="J234" s="299">
        <v>4</v>
      </c>
      <c r="K234" s="267"/>
      <c r="L234" s="268"/>
      <c r="M234" s="268"/>
      <c r="N234" s="300">
        <v>20</v>
      </c>
      <c r="O234" s="296">
        <v>56</v>
      </c>
      <c r="P234" s="78">
        <f>P233+O234</f>
        <v>25865</v>
      </c>
      <c r="Q234" s="88">
        <f>P234/42918</f>
        <v>0.60266088820541497</v>
      </c>
      <c r="R234" s="168">
        <f>100-(P234/42918*100)</f>
        <v>39.733911179458502</v>
      </c>
      <c r="S234" s="162">
        <v>56</v>
      </c>
      <c r="T234" s="111">
        <f>S234+T233</f>
        <v>26153</v>
      </c>
      <c r="U234" s="130">
        <f>O234-S234</f>
        <v>0</v>
      </c>
      <c r="V234" s="111">
        <f>U234+V233</f>
        <v>-288</v>
      </c>
      <c r="W234" s="174">
        <v>57</v>
      </c>
      <c r="X234" s="184"/>
      <c r="Y234" s="16"/>
      <c r="Z234" s="185"/>
      <c r="AA234" s="176"/>
      <c r="AB234" s="111"/>
      <c r="AC234" s="111"/>
      <c r="AD234" s="111"/>
      <c r="AE234" s="197"/>
      <c r="AF234" s="15"/>
      <c r="AG234" s="198"/>
      <c r="AH234" s="176"/>
      <c r="AI234" s="111"/>
      <c r="AJ234" s="111"/>
      <c r="AK234" s="111"/>
      <c r="AL234" s="301">
        <v>20</v>
      </c>
      <c r="AM234" s="84">
        <v>18</v>
      </c>
      <c r="AN234" s="6"/>
      <c r="AO234" s="6"/>
      <c r="AP234" s="6"/>
      <c r="AQ234" s="271"/>
      <c r="AR234" s="6"/>
    </row>
    <row r="235" spans="1:45" x14ac:dyDescent="0.25">
      <c r="A235" s="18" t="s">
        <v>94</v>
      </c>
      <c r="B235" s="68"/>
      <c r="C235" s="142" t="s">
        <v>1023</v>
      </c>
      <c r="D235" s="76" t="s">
        <v>911</v>
      </c>
      <c r="E235" s="74">
        <f>I235+J235+K235+L235+M235+N235+O235+AL235+AN235+AO235+AP235+AQ235+AR235</f>
        <v>100</v>
      </c>
      <c r="F235" s="256">
        <f>E235+F234</f>
        <v>37263</v>
      </c>
      <c r="G235" s="257">
        <f>F235/55165</f>
        <v>0.67548264298015048</v>
      </c>
      <c r="H235" s="258"/>
      <c r="I235" s="6"/>
      <c r="J235" s="299">
        <v>4</v>
      </c>
      <c r="K235" s="267"/>
      <c r="L235" s="268"/>
      <c r="M235" s="268"/>
      <c r="N235" s="300">
        <v>20</v>
      </c>
      <c r="O235" s="296">
        <v>56</v>
      </c>
      <c r="P235" s="78">
        <f>P234+O235</f>
        <v>25921</v>
      </c>
      <c r="Q235" s="88">
        <f>P235/42918</f>
        <v>0.60396570203644162</v>
      </c>
      <c r="R235" s="168">
        <f>100-(P235/42918*100)</f>
        <v>39.60342979635584</v>
      </c>
      <c r="S235" s="162">
        <v>56</v>
      </c>
      <c r="T235" s="111">
        <f>S235+T234</f>
        <v>26209</v>
      </c>
      <c r="U235" s="130">
        <f>O235-S235</f>
        <v>0</v>
      </c>
      <c r="V235" s="111">
        <f>U235+V234</f>
        <v>-288</v>
      </c>
      <c r="W235" s="174">
        <v>66</v>
      </c>
      <c r="X235" s="184"/>
      <c r="Y235" s="16"/>
      <c r="Z235" s="185"/>
      <c r="AA235" s="176"/>
      <c r="AB235" s="111"/>
      <c r="AC235" s="111"/>
      <c r="AD235" s="111"/>
      <c r="AE235" s="197"/>
      <c r="AF235" s="15"/>
      <c r="AG235" s="198"/>
      <c r="AH235" s="176"/>
      <c r="AI235" s="111"/>
      <c r="AJ235" s="111"/>
      <c r="AK235" s="111"/>
      <c r="AL235" s="301">
        <v>20</v>
      </c>
      <c r="AM235" s="84">
        <v>17</v>
      </c>
      <c r="AN235" s="6"/>
      <c r="AO235" s="6"/>
      <c r="AP235" s="6"/>
      <c r="AQ235" s="271"/>
      <c r="AR235" s="6"/>
    </row>
    <row r="236" spans="1:45" s="3" customFormat="1" x14ac:dyDescent="0.25">
      <c r="A236" s="18" t="s">
        <v>95</v>
      </c>
      <c r="B236" s="68"/>
      <c r="C236" s="142" t="s">
        <v>745</v>
      </c>
      <c r="D236" s="76">
        <v>9.1999999999999993</v>
      </c>
      <c r="E236" s="74">
        <f>I236+J236+K236+L236+M236+N236+O236+AL236+AN236+AO236+AP236+AQ236+AR236</f>
        <v>235</v>
      </c>
      <c r="F236" s="256">
        <f>E236+F235</f>
        <v>37498</v>
      </c>
      <c r="G236" s="257">
        <f>F236/55165</f>
        <v>0.67974259041058638</v>
      </c>
      <c r="H236" s="258"/>
      <c r="I236" s="6"/>
      <c r="J236" s="299"/>
      <c r="K236" s="267"/>
      <c r="L236" s="268"/>
      <c r="M236" s="268"/>
      <c r="N236" s="300">
        <v>58</v>
      </c>
      <c r="O236" s="296">
        <v>177</v>
      </c>
      <c r="P236" s="78">
        <f>P235+O236</f>
        <v>26098</v>
      </c>
      <c r="Q236" s="88">
        <f>P236/42918</f>
        <v>0.60808984575236502</v>
      </c>
      <c r="R236" s="168">
        <f>100-(P236/42918*100)</f>
        <v>39.191015424763499</v>
      </c>
      <c r="S236" s="162">
        <v>145</v>
      </c>
      <c r="T236" s="111">
        <f>S236+T235</f>
        <v>26354</v>
      </c>
      <c r="U236" s="130">
        <f>O236-S236</f>
        <v>32</v>
      </c>
      <c r="V236" s="111">
        <f>U236+V235</f>
        <v>-256</v>
      </c>
      <c r="W236" s="174">
        <v>26</v>
      </c>
      <c r="X236" s="184"/>
      <c r="Y236" s="16"/>
      <c r="Z236" s="185"/>
      <c r="AA236" s="176"/>
      <c r="AB236" s="111"/>
      <c r="AC236" s="111"/>
      <c r="AD236" s="111"/>
      <c r="AE236" s="197"/>
      <c r="AF236" s="15"/>
      <c r="AG236" s="198"/>
      <c r="AH236" s="176"/>
      <c r="AI236" s="111"/>
      <c r="AJ236" s="111"/>
      <c r="AK236" s="111"/>
      <c r="AL236" s="270"/>
      <c r="AM236" s="84"/>
      <c r="AN236" s="6"/>
      <c r="AO236" s="6"/>
      <c r="AP236" s="6"/>
      <c r="AQ236" s="271"/>
      <c r="AR236" s="6"/>
      <c r="AS236" s="4"/>
    </row>
    <row r="237" spans="1:45" x14ac:dyDescent="0.25">
      <c r="A237" s="18" t="s">
        <v>96</v>
      </c>
      <c r="B237" s="68"/>
      <c r="C237" s="142" t="s">
        <v>1130</v>
      </c>
      <c r="D237" s="76" t="s">
        <v>911</v>
      </c>
      <c r="E237" s="74">
        <f>I237+J237+K237+L237+M237+N237+O237+AL237+AN237+AO237+AP237+AQ237+AR237</f>
        <v>49</v>
      </c>
      <c r="F237" s="256">
        <f>E237+F236</f>
        <v>37547</v>
      </c>
      <c r="G237" s="257">
        <f>F237/55165</f>
        <v>0.68063083476842201</v>
      </c>
      <c r="H237" s="258"/>
      <c r="I237" s="6"/>
      <c r="J237" s="299">
        <v>2</v>
      </c>
      <c r="K237" s="267"/>
      <c r="L237" s="268"/>
      <c r="M237" s="268"/>
      <c r="N237" s="300">
        <v>20</v>
      </c>
      <c r="O237" s="296">
        <v>27</v>
      </c>
      <c r="P237" s="78">
        <f>P236+O237</f>
        <v>26125</v>
      </c>
      <c r="Q237" s="88">
        <f>P237/42918</f>
        <v>0.60871895242089569</v>
      </c>
      <c r="R237" s="168">
        <f>100-(P237/42918*100)</f>
        <v>39.128104757910428</v>
      </c>
      <c r="S237" s="162">
        <v>27</v>
      </c>
      <c r="T237" s="111">
        <f>S237+T236</f>
        <v>26381</v>
      </c>
      <c r="U237" s="130">
        <f>O237-S237</f>
        <v>0</v>
      </c>
      <c r="V237" s="111">
        <f>U237+V236</f>
        <v>-256</v>
      </c>
      <c r="W237" s="174">
        <v>23</v>
      </c>
      <c r="X237" s="184"/>
      <c r="Y237" s="16"/>
      <c r="Z237" s="185"/>
      <c r="AA237" s="176"/>
      <c r="AB237" s="111"/>
      <c r="AC237" s="111"/>
      <c r="AD237" s="111"/>
      <c r="AE237" s="197"/>
      <c r="AF237" s="15"/>
      <c r="AG237" s="198"/>
      <c r="AH237" s="176"/>
      <c r="AI237" s="111"/>
      <c r="AJ237" s="111"/>
      <c r="AK237" s="111"/>
      <c r="AL237" s="270"/>
      <c r="AM237" s="84"/>
      <c r="AN237" s="6"/>
      <c r="AO237" s="6"/>
      <c r="AP237" s="6"/>
      <c r="AQ237" s="271"/>
      <c r="AR237" s="6"/>
    </row>
    <row r="238" spans="1:45" x14ac:dyDescent="0.25">
      <c r="A238" s="18" t="s">
        <v>97</v>
      </c>
      <c r="B238" s="68"/>
      <c r="C238" s="142" t="s">
        <v>746</v>
      </c>
      <c r="D238" s="76" t="s">
        <v>911</v>
      </c>
      <c r="E238" s="74">
        <f>I238+J238+K238+L238+M238+N238+O238+AL238+AN238+AO238+AP238+AQ238+AR238</f>
        <v>49</v>
      </c>
      <c r="F238" s="256">
        <f>E238+F237</f>
        <v>37596</v>
      </c>
      <c r="G238" s="257">
        <f>F238/55165</f>
        <v>0.68151907912625764</v>
      </c>
      <c r="H238" s="258"/>
      <c r="I238" s="6"/>
      <c r="J238" s="299">
        <v>2</v>
      </c>
      <c r="K238" s="267"/>
      <c r="L238" s="268"/>
      <c r="M238" s="268"/>
      <c r="N238" s="300">
        <v>20</v>
      </c>
      <c r="O238" s="296">
        <v>27</v>
      </c>
      <c r="P238" s="78">
        <f>P237+O238</f>
        <v>26152</v>
      </c>
      <c r="Q238" s="88">
        <f>P238/42918</f>
        <v>0.60934805908942635</v>
      </c>
      <c r="R238" s="168">
        <f>100-(P238/42918*100)</f>
        <v>39.065194091057364</v>
      </c>
      <c r="S238" s="162">
        <v>27</v>
      </c>
      <c r="T238" s="111">
        <f>S238+T237</f>
        <v>26408</v>
      </c>
      <c r="U238" s="130">
        <f>O238-S238</f>
        <v>0</v>
      </c>
      <c r="V238" s="111">
        <f>U238+V237</f>
        <v>-256</v>
      </c>
      <c r="W238" s="174">
        <v>19</v>
      </c>
      <c r="X238" s="184"/>
      <c r="Y238" s="16"/>
      <c r="Z238" s="185"/>
      <c r="AA238" s="176"/>
      <c r="AB238" s="111"/>
      <c r="AC238" s="111"/>
      <c r="AD238" s="111"/>
      <c r="AE238" s="197"/>
      <c r="AF238" s="15"/>
      <c r="AG238" s="198"/>
      <c r="AH238" s="176"/>
      <c r="AI238" s="111"/>
      <c r="AJ238" s="111"/>
      <c r="AK238" s="111"/>
      <c r="AL238" s="270"/>
      <c r="AM238" s="84"/>
      <c r="AN238" s="6"/>
      <c r="AO238" s="6"/>
      <c r="AP238" s="6"/>
      <c r="AQ238" s="271"/>
      <c r="AR238" s="6"/>
    </row>
    <row r="239" spans="1:45" x14ac:dyDescent="0.25">
      <c r="A239" s="18" t="s">
        <v>98</v>
      </c>
      <c r="B239" s="68"/>
      <c r="C239" s="142" t="s">
        <v>816</v>
      </c>
      <c r="D239" s="76" t="s">
        <v>911</v>
      </c>
      <c r="E239" s="74">
        <f>I239+J239+K239+L239+M239+N239+O239+AL239+AN239+AO239+AP239+AQ239+AR239</f>
        <v>135</v>
      </c>
      <c r="F239" s="256">
        <f>E239+F238</f>
        <v>37731</v>
      </c>
      <c r="G239" s="257">
        <f>F239/55165</f>
        <v>0.68396628296927398</v>
      </c>
      <c r="H239" s="258"/>
      <c r="I239" s="6"/>
      <c r="J239" s="267"/>
      <c r="K239" s="267"/>
      <c r="L239" s="268"/>
      <c r="M239" s="300">
        <v>41</v>
      </c>
      <c r="N239" s="300">
        <v>27</v>
      </c>
      <c r="O239" s="296">
        <v>67</v>
      </c>
      <c r="P239" s="78">
        <f>P238+O239</f>
        <v>26219</v>
      </c>
      <c r="Q239" s="88">
        <f>P239/42918</f>
        <v>0.61090917563726177</v>
      </c>
      <c r="R239" s="168">
        <f>100-(P239/42918*100)</f>
        <v>38.90908243627382</v>
      </c>
      <c r="S239" s="162">
        <v>108</v>
      </c>
      <c r="T239" s="111">
        <f>S239+T238</f>
        <v>26516</v>
      </c>
      <c r="U239" s="130">
        <f>O239-S239</f>
        <v>-41</v>
      </c>
      <c r="V239" s="111">
        <f>U239+V238</f>
        <v>-297</v>
      </c>
      <c r="W239" s="174">
        <v>130</v>
      </c>
      <c r="X239" s="184"/>
      <c r="Y239" s="16"/>
      <c r="Z239" s="185"/>
      <c r="AA239" s="176"/>
      <c r="AB239" s="111"/>
      <c r="AC239" s="111"/>
      <c r="AD239" s="111"/>
      <c r="AE239" s="197"/>
      <c r="AF239" s="15"/>
      <c r="AG239" s="198"/>
      <c r="AH239" s="176"/>
      <c r="AI239" s="111"/>
      <c r="AJ239" s="111"/>
      <c r="AK239" s="111"/>
      <c r="AL239" s="270"/>
      <c r="AM239" s="84"/>
      <c r="AN239" s="6"/>
      <c r="AO239" s="6"/>
      <c r="AP239" s="6"/>
      <c r="AQ239" s="271"/>
      <c r="AR239" s="6"/>
    </row>
    <row r="240" spans="1:45" x14ac:dyDescent="0.25">
      <c r="A240" s="18" t="s">
        <v>99</v>
      </c>
      <c r="B240" s="68"/>
      <c r="C240" s="142" t="s">
        <v>817</v>
      </c>
      <c r="D240" s="76" t="s">
        <v>911</v>
      </c>
      <c r="E240" s="74">
        <f>I240+J240+K240+L240+M240+N240+O240+AL240+AN240+AO240+AP240+AQ240+AR240</f>
        <v>94</v>
      </c>
      <c r="F240" s="256">
        <f>E240+F239</f>
        <v>37825</v>
      </c>
      <c r="G240" s="257">
        <f>F240/55165</f>
        <v>0.68567026194144842</v>
      </c>
      <c r="H240" s="258"/>
      <c r="I240" s="6"/>
      <c r="J240" s="299">
        <v>4</v>
      </c>
      <c r="K240" s="267"/>
      <c r="L240" s="268"/>
      <c r="M240" s="300">
        <v>27</v>
      </c>
      <c r="N240" s="300">
        <v>18</v>
      </c>
      <c r="O240" s="296">
        <v>45</v>
      </c>
      <c r="P240" s="78">
        <f>P239+O240</f>
        <v>26264</v>
      </c>
      <c r="Q240" s="88">
        <f>P240/42918</f>
        <v>0.61195768675147955</v>
      </c>
      <c r="R240" s="168">
        <f>100-(P240/42918*100)</f>
        <v>38.804231324852047</v>
      </c>
      <c r="S240" s="162">
        <v>72</v>
      </c>
      <c r="T240" s="111">
        <f>S240+T239</f>
        <v>26588</v>
      </c>
      <c r="U240" s="130">
        <f>O240-S240</f>
        <v>-27</v>
      </c>
      <c r="V240" s="111">
        <f>U240+V239</f>
        <v>-324</v>
      </c>
      <c r="W240" s="174">
        <v>86</v>
      </c>
      <c r="X240" s="184"/>
      <c r="Y240" s="16"/>
      <c r="Z240" s="185"/>
      <c r="AA240" s="176"/>
      <c r="AB240" s="111"/>
      <c r="AC240" s="111"/>
      <c r="AD240" s="111"/>
      <c r="AE240" s="197"/>
      <c r="AF240" s="15"/>
      <c r="AG240" s="198"/>
      <c r="AH240" s="176"/>
      <c r="AI240" s="111"/>
      <c r="AJ240" s="111"/>
      <c r="AK240" s="111"/>
      <c r="AL240" s="270"/>
      <c r="AM240" s="84"/>
      <c r="AN240" s="6"/>
      <c r="AO240" s="6"/>
      <c r="AP240" s="6"/>
      <c r="AQ240" s="271"/>
      <c r="AR240" s="6"/>
    </row>
    <row r="241" spans="1:45" x14ac:dyDescent="0.25">
      <c r="A241" s="18" t="s">
        <v>100</v>
      </c>
      <c r="B241" s="68"/>
      <c r="C241" s="297" t="s">
        <v>1131</v>
      </c>
      <c r="D241" s="76" t="s">
        <v>911</v>
      </c>
      <c r="E241" s="74">
        <f>I241+J241+K241+L241+M241+N241+O241+AL241+AN241+AO241+AP241+AQ241+AR241</f>
        <v>47</v>
      </c>
      <c r="F241" s="256">
        <f>E241+F240</f>
        <v>37872</v>
      </c>
      <c r="G241" s="257">
        <f>F241/55165</f>
        <v>0.68652225142753553</v>
      </c>
      <c r="H241" s="258"/>
      <c r="I241" s="6"/>
      <c r="J241" s="299">
        <v>2</v>
      </c>
      <c r="K241" s="267"/>
      <c r="L241" s="268"/>
      <c r="M241" s="300">
        <v>14</v>
      </c>
      <c r="N241" s="300">
        <v>9</v>
      </c>
      <c r="O241" s="296">
        <v>22</v>
      </c>
      <c r="P241" s="78">
        <f>P240+O241</f>
        <v>26286</v>
      </c>
      <c r="Q241" s="88">
        <f>P241/42918</f>
        <v>0.61247029218509719</v>
      </c>
      <c r="R241" s="168">
        <f>100-(P241/42918*100)</f>
        <v>38.752970781490284</v>
      </c>
      <c r="S241" s="162">
        <v>36</v>
      </c>
      <c r="T241" s="111">
        <f>S241+T240</f>
        <v>26624</v>
      </c>
      <c r="U241" s="130">
        <f>O241-S241</f>
        <v>-14</v>
      </c>
      <c r="V241" s="111">
        <f>U241+V240</f>
        <v>-338</v>
      </c>
      <c r="W241" s="174">
        <v>43</v>
      </c>
      <c r="X241" s="184"/>
      <c r="Y241" s="16"/>
      <c r="Z241" s="185"/>
      <c r="AA241" s="176"/>
      <c r="AB241" s="111"/>
      <c r="AC241" s="111"/>
      <c r="AD241" s="111"/>
      <c r="AE241" s="197"/>
      <c r="AF241" s="15"/>
      <c r="AG241" s="198"/>
      <c r="AH241" s="176"/>
      <c r="AI241" s="111"/>
      <c r="AJ241" s="111"/>
      <c r="AK241" s="111"/>
      <c r="AL241" s="270"/>
      <c r="AM241" s="84"/>
      <c r="AN241" s="6"/>
      <c r="AO241" s="6"/>
      <c r="AP241" s="6"/>
      <c r="AQ241" s="271"/>
      <c r="AR241" s="6"/>
    </row>
    <row r="242" spans="1:45" x14ac:dyDescent="0.25">
      <c r="A242" s="18" t="s">
        <v>101</v>
      </c>
      <c r="B242" s="68"/>
      <c r="C242" s="142" t="s">
        <v>815</v>
      </c>
      <c r="D242" s="76" t="s">
        <v>911</v>
      </c>
      <c r="E242" s="74">
        <f>I242+J242+K242+L242+M242+N242+O242+AL242+AN242+AO242+AP242+AQ242+AR242</f>
        <v>47</v>
      </c>
      <c r="F242" s="256">
        <f>E242+F241</f>
        <v>37919</v>
      </c>
      <c r="G242" s="257">
        <f>F242/55165</f>
        <v>0.68737424091362276</v>
      </c>
      <c r="H242" s="258"/>
      <c r="I242" s="6"/>
      <c r="J242" s="299">
        <v>2</v>
      </c>
      <c r="K242" s="267"/>
      <c r="L242" s="268"/>
      <c r="M242" s="300">
        <v>14</v>
      </c>
      <c r="N242" s="300">
        <v>9</v>
      </c>
      <c r="O242" s="296">
        <v>22</v>
      </c>
      <c r="P242" s="78">
        <f>P241+O242</f>
        <v>26308</v>
      </c>
      <c r="Q242" s="88">
        <f>P242/42918</f>
        <v>0.61298289761871472</v>
      </c>
      <c r="R242" s="168">
        <f>100-(P242/42918*100)</f>
        <v>38.701710238128527</v>
      </c>
      <c r="S242" s="162">
        <v>36</v>
      </c>
      <c r="T242" s="111">
        <f>S242+T241</f>
        <v>26660</v>
      </c>
      <c r="U242" s="130">
        <f>O242-S242</f>
        <v>-14</v>
      </c>
      <c r="V242" s="111">
        <f>U242+V241</f>
        <v>-352</v>
      </c>
      <c r="W242" s="174">
        <v>32</v>
      </c>
      <c r="X242" s="184"/>
      <c r="Y242" s="16"/>
      <c r="Z242" s="185"/>
      <c r="AA242" s="176"/>
      <c r="AB242" s="111"/>
      <c r="AC242" s="111"/>
      <c r="AD242" s="111"/>
      <c r="AE242" s="197"/>
      <c r="AF242" s="15"/>
      <c r="AG242" s="198"/>
      <c r="AH242" s="176"/>
      <c r="AI242" s="111"/>
      <c r="AJ242" s="111"/>
      <c r="AK242" s="111"/>
      <c r="AL242" s="270"/>
      <c r="AM242" s="84"/>
      <c r="AN242" s="6"/>
      <c r="AO242" s="6"/>
      <c r="AP242" s="6"/>
      <c r="AQ242" s="271"/>
      <c r="AR242" s="6"/>
    </row>
    <row r="243" spans="1:45" x14ac:dyDescent="0.25">
      <c r="A243" s="18" t="s">
        <v>102</v>
      </c>
      <c r="B243" s="68"/>
      <c r="C243" s="142" t="s">
        <v>1024</v>
      </c>
      <c r="D243" s="76">
        <v>10.6</v>
      </c>
      <c r="E243" s="74">
        <f>I243+J243+K243+L243+M243+N243+O243+AL243+AN243+AO243+AP243+AQ243+AR243</f>
        <v>180</v>
      </c>
      <c r="F243" s="256">
        <f>E243+F242</f>
        <v>38099</v>
      </c>
      <c r="G243" s="257">
        <f>F243/55165</f>
        <v>0.69063717937097802</v>
      </c>
      <c r="H243" s="258"/>
      <c r="I243" s="6"/>
      <c r="J243" s="267"/>
      <c r="K243" s="267"/>
      <c r="L243" s="300">
        <v>37</v>
      </c>
      <c r="M243" s="268"/>
      <c r="N243" s="300">
        <v>42</v>
      </c>
      <c r="O243" s="296">
        <v>101</v>
      </c>
      <c r="P243" s="78">
        <f>P242+O243</f>
        <v>26409</v>
      </c>
      <c r="Q243" s="88">
        <f>P243/42918</f>
        <v>0.61533622256395915</v>
      </c>
      <c r="R243" s="168">
        <f>100-(P243/42918*100)</f>
        <v>38.466377743604085</v>
      </c>
      <c r="S243" s="162">
        <v>105</v>
      </c>
      <c r="T243" s="111">
        <f>S243+T242</f>
        <v>26765</v>
      </c>
      <c r="U243" s="130">
        <f>O243-S243</f>
        <v>-4</v>
      </c>
      <c r="V243" s="111">
        <f>U243+V242</f>
        <v>-356</v>
      </c>
      <c r="W243" s="174">
        <v>21</v>
      </c>
      <c r="X243" s="184"/>
      <c r="Y243" s="16"/>
      <c r="Z243" s="185"/>
      <c r="AA243" s="176"/>
      <c r="AB243" s="111"/>
      <c r="AC243" s="111"/>
      <c r="AD243" s="111"/>
      <c r="AE243" s="197"/>
      <c r="AF243" s="15"/>
      <c r="AG243" s="198"/>
      <c r="AH243" s="176"/>
      <c r="AI243" s="111"/>
      <c r="AJ243" s="111"/>
      <c r="AK243" s="111"/>
      <c r="AL243" s="270"/>
      <c r="AM243" s="84"/>
      <c r="AN243" s="6"/>
      <c r="AO243" s="6"/>
      <c r="AP243" s="6"/>
      <c r="AQ243" s="271"/>
      <c r="AR243" s="6"/>
    </row>
    <row r="244" spans="1:45" x14ac:dyDescent="0.25">
      <c r="A244" s="18" t="s">
        <v>103</v>
      </c>
      <c r="B244" s="68"/>
      <c r="C244" s="142" t="s">
        <v>1025</v>
      </c>
      <c r="D244" s="76" t="s">
        <v>911</v>
      </c>
      <c r="E244" s="74">
        <f>I244+J244+K244+L244+M244+N244+O244+AL244+AN244+AO244+AP244+AQ244+AR244</f>
        <v>47</v>
      </c>
      <c r="F244" s="256">
        <f>E244+F243</f>
        <v>38146</v>
      </c>
      <c r="G244" s="257">
        <f>F244/55165</f>
        <v>0.69148916885706513</v>
      </c>
      <c r="H244" s="258"/>
      <c r="I244" s="6"/>
      <c r="J244" s="299">
        <v>2</v>
      </c>
      <c r="K244" s="267"/>
      <c r="L244" s="300">
        <v>4</v>
      </c>
      <c r="M244" s="268"/>
      <c r="N244" s="300">
        <v>12</v>
      </c>
      <c r="O244" s="296">
        <v>29</v>
      </c>
      <c r="P244" s="78">
        <f>P243+O244</f>
        <v>26438</v>
      </c>
      <c r="Q244" s="88">
        <f>P244/42918</f>
        <v>0.61601192972645513</v>
      </c>
      <c r="R244" s="168">
        <f>100-(P244/42918*100)</f>
        <v>38.398807027354486</v>
      </c>
      <c r="S244" s="162">
        <v>29</v>
      </c>
      <c r="T244" s="111">
        <f>S244+T243</f>
        <v>26794</v>
      </c>
      <c r="U244" s="130">
        <f>O244-S244</f>
        <v>0</v>
      </c>
      <c r="V244" s="111">
        <f>U244+V243</f>
        <v>-356</v>
      </c>
      <c r="W244" s="174">
        <v>9</v>
      </c>
      <c r="X244" s="184"/>
      <c r="Y244" s="16"/>
      <c r="Z244" s="185"/>
      <c r="AA244" s="176"/>
      <c r="AB244" s="111"/>
      <c r="AC244" s="111"/>
      <c r="AD244" s="111"/>
      <c r="AE244" s="197"/>
      <c r="AF244" s="15"/>
      <c r="AG244" s="198"/>
      <c r="AH244" s="176"/>
      <c r="AI244" s="111"/>
      <c r="AJ244" s="111"/>
      <c r="AK244" s="111"/>
      <c r="AL244" s="270"/>
      <c r="AM244" s="84"/>
      <c r="AN244" s="6"/>
      <c r="AO244" s="6"/>
      <c r="AP244" s="6"/>
      <c r="AQ244" s="271"/>
      <c r="AR244" s="6"/>
    </row>
    <row r="245" spans="1:45" x14ac:dyDescent="0.25">
      <c r="A245" s="18" t="s">
        <v>104</v>
      </c>
      <c r="B245" s="68"/>
      <c r="C245" s="142" t="s">
        <v>1026</v>
      </c>
      <c r="D245" s="76" t="s">
        <v>911</v>
      </c>
      <c r="E245" s="74">
        <f>I245+J245+K245+L245+M245+N245+O245+AL245+AN245+AO245+AP245+AQ245+AR245</f>
        <v>94</v>
      </c>
      <c r="F245" s="256">
        <f>E245+F244</f>
        <v>38240</v>
      </c>
      <c r="G245" s="257">
        <f>F245/55165</f>
        <v>0.69319314782923958</v>
      </c>
      <c r="H245" s="258"/>
      <c r="I245" s="6"/>
      <c r="J245" s="299">
        <v>4</v>
      </c>
      <c r="K245" s="267"/>
      <c r="L245" s="300"/>
      <c r="M245" s="268"/>
      <c r="N245" s="300">
        <v>24</v>
      </c>
      <c r="O245" s="296">
        <v>66</v>
      </c>
      <c r="P245" s="78">
        <f>P244+O245</f>
        <v>26504</v>
      </c>
      <c r="Q245" s="88">
        <f>P245/42918</f>
        <v>0.61754974602730794</v>
      </c>
      <c r="R245" s="168">
        <f>100-(P245/42918*100)</f>
        <v>38.245025397269202</v>
      </c>
      <c r="S245" s="162">
        <v>59</v>
      </c>
      <c r="T245" s="111">
        <f>S245+T244</f>
        <v>26853</v>
      </c>
      <c r="U245" s="130">
        <f>O245-S245</f>
        <v>7</v>
      </c>
      <c r="V245" s="111">
        <f>U245+V244</f>
        <v>-349</v>
      </c>
      <c r="W245" s="174">
        <v>6</v>
      </c>
      <c r="X245" s="184"/>
      <c r="Y245" s="16"/>
      <c r="Z245" s="185"/>
      <c r="AA245" s="176"/>
      <c r="AB245" s="111"/>
      <c r="AC245" s="111"/>
      <c r="AD245" s="111"/>
      <c r="AE245" s="197"/>
      <c r="AF245" s="15"/>
      <c r="AG245" s="198"/>
      <c r="AH245" s="176"/>
      <c r="AI245" s="111"/>
      <c r="AJ245" s="111"/>
      <c r="AK245" s="111"/>
      <c r="AL245" s="270"/>
      <c r="AM245" s="84"/>
      <c r="AN245" s="6"/>
      <c r="AO245" s="6"/>
      <c r="AP245" s="6"/>
      <c r="AQ245" s="271"/>
      <c r="AR245" s="6"/>
    </row>
    <row r="246" spans="1:45" x14ac:dyDescent="0.25">
      <c r="A246" s="18" t="s">
        <v>105</v>
      </c>
      <c r="B246" s="68"/>
      <c r="C246" s="142" t="s">
        <v>1027</v>
      </c>
      <c r="D246" s="76" t="s">
        <v>911</v>
      </c>
      <c r="E246" s="74">
        <f>I246+J246+K246+L246+M246+N246+O246+AL246+AN246+AO246+AP246+AQ246+AR246</f>
        <v>47</v>
      </c>
      <c r="F246" s="256">
        <f>E246+F245</f>
        <v>38287</v>
      </c>
      <c r="G246" s="257">
        <f>F246/55165</f>
        <v>0.6940451373153268</v>
      </c>
      <c r="H246" s="258"/>
      <c r="I246" s="6"/>
      <c r="J246" s="299">
        <v>2</v>
      </c>
      <c r="K246" s="267"/>
      <c r="L246" s="300">
        <v>5</v>
      </c>
      <c r="M246" s="268"/>
      <c r="N246" s="300">
        <v>12</v>
      </c>
      <c r="O246" s="296">
        <v>28</v>
      </c>
      <c r="P246" s="78">
        <f>P245+O246</f>
        <v>26532</v>
      </c>
      <c r="Q246" s="88">
        <f>P246/42918</f>
        <v>0.61820215294282121</v>
      </c>
      <c r="R246" s="168">
        <f>100-(P246/42918*100)</f>
        <v>38.179784705717879</v>
      </c>
      <c r="S246" s="162">
        <v>29</v>
      </c>
      <c r="T246" s="111">
        <f>S246+T245</f>
        <v>26882</v>
      </c>
      <c r="U246" s="130">
        <f>O246-S246</f>
        <v>-1</v>
      </c>
      <c r="V246" s="111">
        <f>U246+V245</f>
        <v>-350</v>
      </c>
      <c r="W246" s="174">
        <v>17</v>
      </c>
      <c r="X246" s="184"/>
      <c r="Y246" s="16"/>
      <c r="Z246" s="185"/>
      <c r="AA246" s="176"/>
      <c r="AB246" s="111"/>
      <c r="AC246" s="111"/>
      <c r="AD246" s="111"/>
      <c r="AE246" s="197"/>
      <c r="AF246" s="15"/>
      <c r="AG246" s="198"/>
      <c r="AH246" s="176"/>
      <c r="AI246" s="111"/>
      <c r="AJ246" s="111"/>
      <c r="AK246" s="111"/>
      <c r="AL246" s="270"/>
      <c r="AM246" s="84"/>
      <c r="AN246" s="6"/>
      <c r="AO246" s="6"/>
      <c r="AP246" s="6"/>
      <c r="AQ246" s="271"/>
      <c r="AR246" s="6"/>
    </row>
    <row r="247" spans="1:45" x14ac:dyDescent="0.25">
      <c r="A247" s="18" t="s">
        <v>916</v>
      </c>
      <c r="B247" s="68"/>
      <c r="C247" s="142" t="s">
        <v>774</v>
      </c>
      <c r="D247" s="76">
        <v>15.6</v>
      </c>
      <c r="E247" s="74">
        <f>I247+J247+K247+L247+M247+N247+O247+AL247+AN247+AO247+AP247+AQ247+AR247</f>
        <v>75</v>
      </c>
      <c r="F247" s="256">
        <f>E247+F246</f>
        <v>38362</v>
      </c>
      <c r="G247" s="257">
        <f>F247/55165</f>
        <v>0.69540469500589142</v>
      </c>
      <c r="H247" s="258"/>
      <c r="I247" s="6"/>
      <c r="J247" s="267"/>
      <c r="K247" s="267"/>
      <c r="L247" s="268"/>
      <c r="M247" s="268"/>
      <c r="N247" s="268"/>
      <c r="O247" s="296">
        <v>75</v>
      </c>
      <c r="P247" s="78">
        <f>P246+O247</f>
        <v>26607</v>
      </c>
      <c r="Q247" s="88">
        <f>P247/42918</f>
        <v>0.61994967146651758</v>
      </c>
      <c r="R247" s="168">
        <f>100-(P247/42918*100)</f>
        <v>38.00503285334824</v>
      </c>
      <c r="S247" s="162">
        <v>100</v>
      </c>
      <c r="T247" s="111">
        <f>S247+T246</f>
        <v>26982</v>
      </c>
      <c r="U247" s="130">
        <f>O247-S247</f>
        <v>-25</v>
      </c>
      <c r="V247" s="111">
        <f>U247+V246</f>
        <v>-375</v>
      </c>
      <c r="W247" s="174">
        <v>10</v>
      </c>
      <c r="X247" s="184"/>
      <c r="Y247" s="16"/>
      <c r="Z247" s="185"/>
      <c r="AA247" s="176"/>
      <c r="AB247" s="111"/>
      <c r="AC247" s="111"/>
      <c r="AD247" s="111"/>
      <c r="AE247" s="197"/>
      <c r="AF247" s="15"/>
      <c r="AG247" s="198"/>
      <c r="AH247" s="176"/>
      <c r="AI247" s="111"/>
      <c r="AJ247" s="111"/>
      <c r="AK247" s="111"/>
      <c r="AL247" s="270"/>
      <c r="AM247" s="84"/>
      <c r="AN247" s="6"/>
      <c r="AO247" s="6"/>
      <c r="AP247" s="6"/>
      <c r="AQ247" s="271"/>
      <c r="AR247" s="6"/>
      <c r="AS247" s="3"/>
    </row>
    <row r="248" spans="1:45" x14ac:dyDescent="0.25">
      <c r="A248" s="18" t="s">
        <v>917</v>
      </c>
      <c r="B248" s="68"/>
      <c r="C248" s="142" t="s">
        <v>871</v>
      </c>
      <c r="D248" s="76" t="s">
        <v>911</v>
      </c>
      <c r="E248" s="74">
        <f>I248+J248+K248+L248+M248+N248+O248+AL248+AN248+AO248+AP248+AQ248+AR248</f>
        <v>47</v>
      </c>
      <c r="F248" s="256">
        <f>E248+F247</f>
        <v>38409</v>
      </c>
      <c r="G248" s="257">
        <f>F248/55165</f>
        <v>0.69625668449197864</v>
      </c>
      <c r="H248" s="258"/>
      <c r="I248" s="6"/>
      <c r="J248" s="299">
        <v>2</v>
      </c>
      <c r="K248" s="267"/>
      <c r="L248" s="268"/>
      <c r="M248" s="268"/>
      <c r="N248" s="300">
        <v>15</v>
      </c>
      <c r="O248" s="296">
        <v>30</v>
      </c>
      <c r="P248" s="78">
        <f>P247+O248</f>
        <v>26637</v>
      </c>
      <c r="Q248" s="88">
        <f>P248/42918</f>
        <v>0.62064867887599606</v>
      </c>
      <c r="R248" s="168">
        <f>100-(P248/42918*100)</f>
        <v>37.935132112400396</v>
      </c>
      <c r="S248" s="162">
        <v>30</v>
      </c>
      <c r="T248" s="111">
        <f>S248+T247</f>
        <v>27012</v>
      </c>
      <c r="U248" s="130">
        <f>O248-S248</f>
        <v>0</v>
      </c>
      <c r="V248" s="111">
        <f>U248+V247</f>
        <v>-375</v>
      </c>
      <c r="W248" s="174">
        <v>42</v>
      </c>
      <c r="X248" s="184"/>
      <c r="Y248" s="16"/>
      <c r="Z248" s="185"/>
      <c r="AA248" s="176"/>
      <c r="AB248" s="111"/>
      <c r="AC248" s="111"/>
      <c r="AD248" s="111"/>
      <c r="AE248" s="197"/>
      <c r="AF248" s="15"/>
      <c r="AG248" s="198"/>
      <c r="AH248" s="176"/>
      <c r="AI248" s="111"/>
      <c r="AJ248" s="111"/>
      <c r="AK248" s="111"/>
      <c r="AL248" s="270"/>
      <c r="AM248" s="84"/>
      <c r="AN248" s="6"/>
      <c r="AO248" s="6"/>
      <c r="AP248" s="6"/>
      <c r="AQ248" s="271"/>
      <c r="AR248" s="6"/>
    </row>
    <row r="249" spans="1:45" x14ac:dyDescent="0.25">
      <c r="A249" s="18" t="s">
        <v>918</v>
      </c>
      <c r="B249" s="68"/>
      <c r="C249" s="142" t="s">
        <v>870</v>
      </c>
      <c r="D249" s="76" t="s">
        <v>911</v>
      </c>
      <c r="E249" s="74">
        <f>I249+J249+K249+L249+M249+N249+O249+AL249+AN249+AO249+AP249+AQ249+AR249</f>
        <v>47</v>
      </c>
      <c r="F249" s="256">
        <f>E249+F248</f>
        <v>38456</v>
      </c>
      <c r="G249" s="257">
        <f>F249/55165</f>
        <v>0.69710867397806575</v>
      </c>
      <c r="H249" s="258"/>
      <c r="I249" s="6"/>
      <c r="J249" s="299">
        <v>2</v>
      </c>
      <c r="K249" s="267"/>
      <c r="L249" s="268"/>
      <c r="M249" s="268"/>
      <c r="N249" s="300">
        <v>15</v>
      </c>
      <c r="O249" s="296">
        <v>30</v>
      </c>
      <c r="P249" s="78">
        <f>P248+O249</f>
        <v>26667</v>
      </c>
      <c r="Q249" s="88">
        <f>P249/42918</f>
        <v>0.62134768628547465</v>
      </c>
      <c r="R249" s="168">
        <f>100-(P249/42918*100)</f>
        <v>37.865231371452538</v>
      </c>
      <c r="S249" s="162">
        <v>30</v>
      </c>
      <c r="T249" s="111">
        <f>S249+T248</f>
        <v>27042</v>
      </c>
      <c r="U249" s="130">
        <f>O249-S249</f>
        <v>0</v>
      </c>
      <c r="V249" s="111">
        <f>U249+V248</f>
        <v>-375</v>
      </c>
      <c r="W249" s="174">
        <v>40</v>
      </c>
      <c r="X249" s="184"/>
      <c r="Y249" s="16"/>
      <c r="Z249" s="185"/>
      <c r="AA249" s="176"/>
      <c r="AB249" s="111"/>
      <c r="AC249" s="111"/>
      <c r="AD249" s="111"/>
      <c r="AE249" s="197"/>
      <c r="AF249" s="15"/>
      <c r="AG249" s="198"/>
      <c r="AH249" s="176"/>
      <c r="AI249" s="111"/>
      <c r="AJ249" s="111"/>
      <c r="AK249" s="111"/>
      <c r="AL249" s="270"/>
      <c r="AM249" s="84"/>
      <c r="AN249" s="6"/>
      <c r="AO249" s="6"/>
      <c r="AP249" s="6"/>
      <c r="AQ249" s="271"/>
      <c r="AR249" s="6"/>
    </row>
    <row r="250" spans="1:45" s="3" customFormat="1" x14ac:dyDescent="0.25">
      <c r="A250" s="18" t="s">
        <v>919</v>
      </c>
      <c r="B250" s="68"/>
      <c r="C250" s="142" t="s">
        <v>869</v>
      </c>
      <c r="D250" s="76" t="s">
        <v>911</v>
      </c>
      <c r="E250" s="74">
        <f>I250+J250+K250+L250+M250+N250+O250+AL250+AN250+AO250+AP250+AQ250+AR250</f>
        <v>47</v>
      </c>
      <c r="F250" s="256">
        <f>E250+F249</f>
        <v>38503</v>
      </c>
      <c r="G250" s="257">
        <f>F250/55165</f>
        <v>0.69796066346415297</v>
      </c>
      <c r="H250" s="258"/>
      <c r="I250" s="6"/>
      <c r="J250" s="299">
        <v>2</v>
      </c>
      <c r="K250" s="267"/>
      <c r="L250" s="268"/>
      <c r="M250" s="268"/>
      <c r="N250" s="300">
        <v>15</v>
      </c>
      <c r="O250" s="296">
        <v>30</v>
      </c>
      <c r="P250" s="78">
        <f>P249+O250</f>
        <v>26697</v>
      </c>
      <c r="Q250" s="88">
        <f>P250/42918</f>
        <v>0.62204669369495313</v>
      </c>
      <c r="R250" s="168">
        <f>100-(P250/42918*100)</f>
        <v>37.795330630504687</v>
      </c>
      <c r="S250" s="162">
        <v>10</v>
      </c>
      <c r="T250" s="111">
        <f>S250+T249</f>
        <v>27052</v>
      </c>
      <c r="U250" s="130">
        <f>O250-S250</f>
        <v>20</v>
      </c>
      <c r="V250" s="111">
        <f>U250+V249</f>
        <v>-355</v>
      </c>
      <c r="W250" s="174">
        <v>17</v>
      </c>
      <c r="X250" s="184"/>
      <c r="Y250" s="16"/>
      <c r="Z250" s="185"/>
      <c r="AA250" s="176"/>
      <c r="AB250" s="111"/>
      <c r="AC250" s="111"/>
      <c r="AD250" s="111"/>
      <c r="AE250" s="197"/>
      <c r="AF250" s="15"/>
      <c r="AG250" s="198"/>
      <c r="AH250" s="176"/>
      <c r="AI250" s="111"/>
      <c r="AJ250" s="111"/>
      <c r="AK250" s="111"/>
      <c r="AL250" s="270"/>
      <c r="AM250" s="84">
        <v>20</v>
      </c>
      <c r="AN250" s="6"/>
      <c r="AO250" s="6"/>
      <c r="AP250" s="6"/>
      <c r="AQ250" s="271"/>
      <c r="AR250" s="6"/>
      <c r="AS250" s="4"/>
    </row>
    <row r="251" spans="1:45" x14ac:dyDescent="0.25">
      <c r="A251" s="18" t="s">
        <v>921</v>
      </c>
      <c r="B251" s="68"/>
      <c r="C251" s="142" t="s">
        <v>868</v>
      </c>
      <c r="D251" s="76"/>
      <c r="E251" s="74">
        <f>I251+J251+K251+L251+M251+N251+O251+AL251+AN251+AO251+AP251+AQ251+AR251</f>
        <v>47</v>
      </c>
      <c r="F251" s="256">
        <f>E251+F250</f>
        <v>38550</v>
      </c>
      <c r="G251" s="257">
        <f>F251/55165</f>
        <v>0.6988126529502402</v>
      </c>
      <c r="H251" s="258"/>
      <c r="I251" s="6"/>
      <c r="J251" s="299">
        <v>2</v>
      </c>
      <c r="K251" s="267"/>
      <c r="L251" s="268"/>
      <c r="M251" s="268"/>
      <c r="N251" s="300">
        <v>15</v>
      </c>
      <c r="O251" s="296">
        <v>30</v>
      </c>
      <c r="P251" s="78">
        <f>P250+O251</f>
        <v>26727</v>
      </c>
      <c r="Q251" s="88">
        <f>P251/42918</f>
        <v>0.62274570110443173</v>
      </c>
      <c r="R251" s="168">
        <f>100-(P251/42918*100)</f>
        <v>37.725429889556828</v>
      </c>
      <c r="S251" s="162">
        <v>30</v>
      </c>
      <c r="T251" s="111">
        <f>S251+T250</f>
        <v>27082</v>
      </c>
      <c r="U251" s="130">
        <f>O251-S251</f>
        <v>0</v>
      </c>
      <c r="V251" s="111">
        <f>U251+V250</f>
        <v>-355</v>
      </c>
      <c r="W251" s="174"/>
      <c r="X251" s="184"/>
      <c r="Y251" s="16"/>
      <c r="Z251" s="185"/>
      <c r="AA251" s="176"/>
      <c r="AB251" s="111"/>
      <c r="AC251" s="111"/>
      <c r="AD251" s="111"/>
      <c r="AE251" s="197"/>
      <c r="AF251" s="15"/>
      <c r="AG251" s="198"/>
      <c r="AH251" s="176"/>
      <c r="AI251" s="111"/>
      <c r="AJ251" s="111"/>
      <c r="AK251" s="111"/>
      <c r="AL251" s="270"/>
      <c r="AM251" s="84"/>
      <c r="AN251" s="6"/>
      <c r="AO251" s="6"/>
      <c r="AP251" s="6"/>
      <c r="AQ251" s="271"/>
      <c r="AR251" s="6"/>
    </row>
    <row r="252" spans="1:45" x14ac:dyDescent="0.25">
      <c r="A252" s="18" t="s">
        <v>920</v>
      </c>
      <c r="B252" s="68"/>
      <c r="C252" s="142" t="s">
        <v>872</v>
      </c>
      <c r="D252" s="76" t="s">
        <v>911</v>
      </c>
      <c r="E252" s="74">
        <f>I252+J252+K252+L252+M252+N252+O252+AL252+AN252+AO252+AP252+AQ252+AR252</f>
        <v>94</v>
      </c>
      <c r="F252" s="256">
        <f>E252+F251</f>
        <v>38644</v>
      </c>
      <c r="G252" s="257">
        <f>F252/55165</f>
        <v>0.70051663192241453</v>
      </c>
      <c r="H252" s="258"/>
      <c r="I252" s="6"/>
      <c r="J252" s="299">
        <v>4</v>
      </c>
      <c r="K252" s="267"/>
      <c r="L252" s="268"/>
      <c r="M252" s="268"/>
      <c r="N252" s="300">
        <v>15</v>
      </c>
      <c r="O252" s="296">
        <v>75</v>
      </c>
      <c r="P252" s="78">
        <f>P251+O252</f>
        <v>26802</v>
      </c>
      <c r="Q252" s="88">
        <f>P252/42918</f>
        <v>0.62449321962812809</v>
      </c>
      <c r="R252" s="168">
        <f>100-(P252/42918*100)</f>
        <v>37.55067803718719</v>
      </c>
      <c r="S252" s="162">
        <v>120</v>
      </c>
      <c r="T252" s="111">
        <f>S252+T251</f>
        <v>27202</v>
      </c>
      <c r="U252" s="130">
        <f>O252-S252</f>
        <v>-45</v>
      </c>
      <c r="V252" s="111">
        <f>U252+V251</f>
        <v>-400</v>
      </c>
      <c r="W252" s="174">
        <v>113</v>
      </c>
      <c r="X252" s="184"/>
      <c r="Y252" s="16"/>
      <c r="Z252" s="185"/>
      <c r="AA252" s="176"/>
      <c r="AB252" s="111"/>
      <c r="AC252" s="111"/>
      <c r="AD252" s="111"/>
      <c r="AE252" s="197"/>
      <c r="AF252" s="15"/>
      <c r="AG252" s="198"/>
      <c r="AH252" s="176"/>
      <c r="AI252" s="111"/>
      <c r="AJ252" s="111"/>
      <c r="AK252" s="111"/>
      <c r="AL252" s="270"/>
      <c r="AM252" s="84">
        <v>44</v>
      </c>
      <c r="AN252" s="6"/>
      <c r="AO252" s="6"/>
      <c r="AP252" s="6"/>
      <c r="AQ252" s="271"/>
      <c r="AR252" s="6"/>
    </row>
    <row r="253" spans="1:45" x14ac:dyDescent="0.25">
      <c r="A253" s="18" t="s">
        <v>106</v>
      </c>
      <c r="B253" s="68"/>
      <c r="C253" s="142" t="s">
        <v>750</v>
      </c>
      <c r="D253" s="76">
        <v>8.6</v>
      </c>
      <c r="E253" s="74">
        <f>I253+J253+K253+L253+M253+N253+O253+AL253+AN253+AO253+AP253+AQ253+AR253</f>
        <v>40</v>
      </c>
      <c r="F253" s="256">
        <f>E253+F252</f>
        <v>38684</v>
      </c>
      <c r="G253" s="257">
        <f>F253/55165</f>
        <v>0.70124172935738238</v>
      </c>
      <c r="H253" s="258"/>
      <c r="I253" s="6"/>
      <c r="J253" s="267"/>
      <c r="K253" s="267"/>
      <c r="L253" s="268"/>
      <c r="M253" s="268"/>
      <c r="N253" s="300">
        <v>12</v>
      </c>
      <c r="O253" s="296">
        <v>28</v>
      </c>
      <c r="P253" s="78">
        <f>P252+O253</f>
        <v>26830</v>
      </c>
      <c r="Q253" s="88">
        <f>P253/42918</f>
        <v>0.62514562654364136</v>
      </c>
      <c r="R253" s="168">
        <f>100-(P253/42918*100)</f>
        <v>37.485437345635866</v>
      </c>
      <c r="S253" s="162">
        <v>31</v>
      </c>
      <c r="T253" s="111">
        <f>S253+T252</f>
        <v>27233</v>
      </c>
      <c r="U253" s="130">
        <f>O253-S253</f>
        <v>-3</v>
      </c>
      <c r="V253" s="111">
        <f>U253+V252</f>
        <v>-403</v>
      </c>
      <c r="W253" s="174">
        <v>42</v>
      </c>
      <c r="X253" s="184"/>
      <c r="Y253" s="16"/>
      <c r="Z253" s="185"/>
      <c r="AA253" s="176"/>
      <c r="AB253" s="111"/>
      <c r="AC253" s="111"/>
      <c r="AD253" s="111"/>
      <c r="AE253" s="197"/>
      <c r="AF253" s="15"/>
      <c r="AG253" s="198"/>
      <c r="AH253" s="176"/>
      <c r="AI253" s="111"/>
      <c r="AJ253" s="111"/>
      <c r="AK253" s="111"/>
      <c r="AL253" s="270"/>
      <c r="AM253" s="84"/>
      <c r="AN253" s="6"/>
      <c r="AO253" s="6"/>
      <c r="AP253" s="6"/>
      <c r="AQ253" s="271"/>
      <c r="AR253" s="6"/>
    </row>
    <row r="254" spans="1:45" x14ac:dyDescent="0.25">
      <c r="A254" s="18" t="s">
        <v>107</v>
      </c>
      <c r="B254" s="68"/>
      <c r="C254" s="142" t="s">
        <v>747</v>
      </c>
      <c r="D254" s="76" t="s">
        <v>911</v>
      </c>
      <c r="E254" s="74">
        <f>I254+J254+K254+L254+M254+N254+O254+AL254+AN254+AO254+AP254+AQ254+AR254</f>
        <v>42</v>
      </c>
      <c r="F254" s="256">
        <f>E254+F253</f>
        <v>38726</v>
      </c>
      <c r="G254" s="257">
        <f>F254/55165</f>
        <v>0.70200308166409864</v>
      </c>
      <c r="H254" s="258"/>
      <c r="I254" s="6"/>
      <c r="J254" s="299">
        <v>2</v>
      </c>
      <c r="K254" s="267"/>
      <c r="L254" s="268"/>
      <c r="M254" s="268"/>
      <c r="N254" s="300">
        <v>12</v>
      </c>
      <c r="O254" s="296">
        <v>28</v>
      </c>
      <c r="P254" s="78">
        <f>P253+O254</f>
        <v>26858</v>
      </c>
      <c r="Q254" s="88">
        <f>P254/42918</f>
        <v>0.62579803345915463</v>
      </c>
      <c r="R254" s="168">
        <f>100-(P254/42918*100)</f>
        <v>37.420196654084535</v>
      </c>
      <c r="S254" s="162">
        <v>31</v>
      </c>
      <c r="T254" s="111">
        <f>S254+T253</f>
        <v>27264</v>
      </c>
      <c r="U254" s="130">
        <f>O254-S254</f>
        <v>-3</v>
      </c>
      <c r="V254" s="111">
        <f>U254+V253</f>
        <v>-406</v>
      </c>
      <c r="W254" s="174">
        <v>44</v>
      </c>
      <c r="X254" s="184"/>
      <c r="Y254" s="16"/>
      <c r="Z254" s="185"/>
      <c r="AA254" s="176"/>
      <c r="AB254" s="111"/>
      <c r="AC254" s="111"/>
      <c r="AD254" s="111"/>
      <c r="AE254" s="197"/>
      <c r="AF254" s="15"/>
      <c r="AG254" s="198"/>
      <c r="AH254" s="176"/>
      <c r="AI254" s="111"/>
      <c r="AJ254" s="111"/>
      <c r="AK254" s="111"/>
      <c r="AL254" s="270"/>
      <c r="AM254" s="84"/>
      <c r="AN254" s="6"/>
      <c r="AO254" s="6"/>
      <c r="AP254" s="6"/>
      <c r="AQ254" s="271"/>
      <c r="AR254" s="6"/>
    </row>
    <row r="255" spans="1:45" x14ac:dyDescent="0.25">
      <c r="A255" s="18" t="s">
        <v>108</v>
      </c>
      <c r="B255" s="68"/>
      <c r="C255" s="142" t="s">
        <v>749</v>
      </c>
      <c r="D255" s="76" t="s">
        <v>911</v>
      </c>
      <c r="E255" s="74">
        <f>I255+J255+K255+L255+M255+N255+O255+AL255+AN255+AO255+AP255+AQ255+AR255</f>
        <v>42</v>
      </c>
      <c r="F255" s="256">
        <f>E255+F254</f>
        <v>38768</v>
      </c>
      <c r="G255" s="257">
        <f>F255/55165</f>
        <v>0.70276443397081478</v>
      </c>
      <c r="H255" s="258"/>
      <c r="I255" s="6"/>
      <c r="J255" s="299">
        <v>2</v>
      </c>
      <c r="K255" s="267"/>
      <c r="L255" s="268"/>
      <c r="M255" s="268"/>
      <c r="N255" s="300">
        <v>12</v>
      </c>
      <c r="O255" s="296">
        <v>28</v>
      </c>
      <c r="P255" s="78">
        <f>P254+O255</f>
        <v>26886</v>
      </c>
      <c r="Q255" s="88">
        <f>P255/42918</f>
        <v>0.62645044037466802</v>
      </c>
      <c r="R255" s="168">
        <f>100-(P255/42918*100)</f>
        <v>37.354955962533197</v>
      </c>
      <c r="S255" s="162">
        <v>31</v>
      </c>
      <c r="T255" s="111">
        <f>S255+T254</f>
        <v>27295</v>
      </c>
      <c r="U255" s="130">
        <f>O255-S255</f>
        <v>-3</v>
      </c>
      <c r="V255" s="111">
        <f>U255+V254</f>
        <v>-409</v>
      </c>
      <c r="W255" s="174">
        <v>43</v>
      </c>
      <c r="X255" s="184"/>
      <c r="Y255" s="16"/>
      <c r="Z255" s="185"/>
      <c r="AA255" s="176"/>
      <c r="AB255" s="111"/>
      <c r="AC255" s="111"/>
      <c r="AD255" s="111"/>
      <c r="AE255" s="197"/>
      <c r="AF255" s="15"/>
      <c r="AG255" s="198"/>
      <c r="AH255" s="176"/>
      <c r="AI255" s="111"/>
      <c r="AJ255" s="111"/>
      <c r="AK255" s="111"/>
      <c r="AL255" s="270"/>
      <c r="AM255" s="84"/>
      <c r="AN255" s="6"/>
      <c r="AO255" s="6"/>
      <c r="AP255" s="6"/>
      <c r="AQ255" s="271"/>
      <c r="AR255" s="6"/>
    </row>
    <row r="256" spans="1:45" x14ac:dyDescent="0.25">
      <c r="A256" s="18" t="s">
        <v>922</v>
      </c>
      <c r="B256" s="68"/>
      <c r="C256" s="142" t="s">
        <v>748</v>
      </c>
      <c r="D256" s="76" t="s">
        <v>911</v>
      </c>
      <c r="E256" s="74">
        <f>I256+J256+K256+L256+M256+N256+O256+AL256+AN256+AO256+AP256+AQ256+AR256</f>
        <v>42</v>
      </c>
      <c r="F256" s="256">
        <f>E256+F255</f>
        <v>38810</v>
      </c>
      <c r="G256" s="257">
        <f>F256/55165</f>
        <v>0.70352578627753104</v>
      </c>
      <c r="H256" s="258"/>
      <c r="I256" s="6"/>
      <c r="J256" s="299">
        <v>2</v>
      </c>
      <c r="K256" s="267"/>
      <c r="L256" s="268"/>
      <c r="M256" s="268"/>
      <c r="N256" s="300">
        <v>12</v>
      </c>
      <c r="O256" s="296">
        <v>28</v>
      </c>
      <c r="P256" s="78">
        <f>P255+O256</f>
        <v>26914</v>
      </c>
      <c r="Q256" s="88">
        <f>P256/42918</f>
        <v>0.62710284729018129</v>
      </c>
      <c r="R256" s="168">
        <f>100-(P256/42918*100)</f>
        <v>37.289715270981873</v>
      </c>
      <c r="S256" s="162">
        <v>31</v>
      </c>
      <c r="T256" s="111">
        <f>S256+T255</f>
        <v>27326</v>
      </c>
      <c r="U256" s="130">
        <f>O256-S256</f>
        <v>-3</v>
      </c>
      <c r="V256" s="111">
        <f>U256+V255</f>
        <v>-412</v>
      </c>
      <c r="W256" s="174">
        <v>42</v>
      </c>
      <c r="X256" s="184"/>
      <c r="Y256" s="16"/>
      <c r="Z256" s="185"/>
      <c r="AA256" s="176"/>
      <c r="AB256" s="111"/>
      <c r="AC256" s="111"/>
      <c r="AD256" s="111"/>
      <c r="AE256" s="197"/>
      <c r="AF256" s="15"/>
      <c r="AG256" s="198"/>
      <c r="AH256" s="176"/>
      <c r="AI256" s="111"/>
      <c r="AJ256" s="111"/>
      <c r="AK256" s="111"/>
      <c r="AL256" s="270"/>
      <c r="AM256" s="84"/>
      <c r="AN256" s="6"/>
      <c r="AO256" s="6"/>
      <c r="AP256" s="6"/>
      <c r="AQ256" s="271"/>
      <c r="AR256" s="6"/>
    </row>
    <row r="257" spans="1:44" x14ac:dyDescent="0.25">
      <c r="A257" s="18" t="s">
        <v>109</v>
      </c>
      <c r="B257" s="68"/>
      <c r="C257" s="142" t="s">
        <v>751</v>
      </c>
      <c r="D257" s="76" t="s">
        <v>911</v>
      </c>
      <c r="E257" s="74">
        <f>I257+J257+K257+L257+M257+N257+O257+AL257+AN257+AO257+AP257+AQ257+AR257</f>
        <v>42</v>
      </c>
      <c r="F257" s="256">
        <f>E257+F256</f>
        <v>38852</v>
      </c>
      <c r="G257" s="257">
        <f>F257/55165</f>
        <v>0.7042871385842473</v>
      </c>
      <c r="H257" s="258"/>
      <c r="I257" s="6"/>
      <c r="J257" s="299">
        <v>2</v>
      </c>
      <c r="K257" s="267"/>
      <c r="L257" s="268"/>
      <c r="M257" s="268"/>
      <c r="N257" s="300">
        <v>12</v>
      </c>
      <c r="O257" s="296">
        <v>28</v>
      </c>
      <c r="P257" s="78">
        <f>P256+O257</f>
        <v>26942</v>
      </c>
      <c r="Q257" s="88">
        <f>P257/42918</f>
        <v>0.62775525420569456</v>
      </c>
      <c r="R257" s="168">
        <f>100-(P257/42918*100)</f>
        <v>37.224474579430542</v>
      </c>
      <c r="S257" s="162">
        <v>31</v>
      </c>
      <c r="T257" s="111">
        <f>S257+T256</f>
        <v>27357</v>
      </c>
      <c r="U257" s="130">
        <f>O257-S257</f>
        <v>-3</v>
      </c>
      <c r="V257" s="111">
        <f>U257+V256</f>
        <v>-415</v>
      </c>
      <c r="W257" s="174">
        <v>41</v>
      </c>
      <c r="X257" s="184"/>
      <c r="Y257" s="16"/>
      <c r="Z257" s="185"/>
      <c r="AA257" s="176"/>
      <c r="AB257" s="111"/>
      <c r="AC257" s="111"/>
      <c r="AD257" s="111"/>
      <c r="AE257" s="197"/>
      <c r="AF257" s="15"/>
      <c r="AG257" s="198"/>
      <c r="AH257" s="176"/>
      <c r="AI257" s="111"/>
      <c r="AJ257" s="111"/>
      <c r="AK257" s="111"/>
      <c r="AL257" s="270"/>
      <c r="AM257" s="84"/>
      <c r="AN257" s="6"/>
      <c r="AO257" s="6"/>
      <c r="AP257" s="6"/>
      <c r="AQ257" s="271"/>
      <c r="AR257" s="6"/>
    </row>
    <row r="258" spans="1:44" x14ac:dyDescent="0.25">
      <c r="A258" s="18" t="s">
        <v>924</v>
      </c>
      <c r="B258" s="68"/>
      <c r="C258" s="142" t="s">
        <v>850</v>
      </c>
      <c r="D258" s="76">
        <v>10.6</v>
      </c>
      <c r="E258" s="74">
        <f>I258+J258+K258+L258+M258+N258+O258+AL258+AN258+AO258+AP258+AQ258+AR258</f>
        <v>135</v>
      </c>
      <c r="F258" s="256">
        <f>E258+F257</f>
        <v>38987</v>
      </c>
      <c r="G258" s="257">
        <f>F258/55165</f>
        <v>0.70673434242726363</v>
      </c>
      <c r="H258" s="258"/>
      <c r="I258" s="6"/>
      <c r="J258" s="267"/>
      <c r="K258" s="267"/>
      <c r="L258" s="268"/>
      <c r="M258" s="300">
        <v>54</v>
      </c>
      <c r="N258" s="300">
        <v>6</v>
      </c>
      <c r="O258" s="296">
        <v>75</v>
      </c>
      <c r="P258" s="78">
        <f>P257+O258</f>
        <v>27017</v>
      </c>
      <c r="Q258" s="88">
        <f>P258/42918</f>
        <v>0.62950277272939092</v>
      </c>
      <c r="R258" s="168">
        <f>100-(P258/42918*100)</f>
        <v>37.04972272706091</v>
      </c>
      <c r="S258" s="162">
        <v>135</v>
      </c>
      <c r="T258" s="111">
        <f>S258+T257</f>
        <v>27492</v>
      </c>
      <c r="U258" s="130">
        <f>O258-S258</f>
        <v>-60</v>
      </c>
      <c r="V258" s="111">
        <f>U258+V257</f>
        <v>-475</v>
      </c>
      <c r="W258" s="174">
        <v>108</v>
      </c>
      <c r="X258" s="184"/>
      <c r="Y258" s="16"/>
      <c r="Z258" s="185"/>
      <c r="AA258" s="176"/>
      <c r="AB258" s="111"/>
      <c r="AC258" s="111"/>
      <c r="AD258" s="111"/>
      <c r="AE258" s="197"/>
      <c r="AF258" s="15"/>
      <c r="AG258" s="198"/>
      <c r="AH258" s="176"/>
      <c r="AI258" s="111"/>
      <c r="AJ258" s="111"/>
      <c r="AK258" s="111"/>
      <c r="AL258" s="270"/>
      <c r="AM258" s="84"/>
      <c r="AN258" s="6"/>
      <c r="AO258" s="6"/>
      <c r="AP258" s="6"/>
      <c r="AQ258" s="271"/>
      <c r="AR258" s="6"/>
    </row>
    <row r="259" spans="1:44" x14ac:dyDescent="0.25">
      <c r="A259" s="18" t="s">
        <v>925</v>
      </c>
      <c r="B259" s="68"/>
      <c r="C259" s="142" t="s">
        <v>851</v>
      </c>
      <c r="D259" s="76" t="s">
        <v>911</v>
      </c>
      <c r="E259" s="74">
        <f>I259+J259+K259+L259+M259+N259+O259+AL259+AN259+AO259+AP259+AQ259+AR259</f>
        <v>42</v>
      </c>
      <c r="F259" s="256">
        <f>E259+F258</f>
        <v>39029</v>
      </c>
      <c r="G259" s="257">
        <f>F259/55165</f>
        <v>0.70749569473397989</v>
      </c>
      <c r="H259" s="258"/>
      <c r="I259" s="6"/>
      <c r="J259" s="299">
        <v>2</v>
      </c>
      <c r="K259" s="267"/>
      <c r="L259" s="268"/>
      <c r="M259" s="300">
        <v>14</v>
      </c>
      <c r="N259" s="300">
        <v>3</v>
      </c>
      <c r="O259" s="296">
        <v>13</v>
      </c>
      <c r="P259" s="78">
        <f>P258+O259</f>
        <v>27030</v>
      </c>
      <c r="Q259" s="88">
        <f>P259/42918</f>
        <v>0.62980567594016501</v>
      </c>
      <c r="R259" s="168">
        <f>100-(P259/42918*100)</f>
        <v>37.019432405983501</v>
      </c>
      <c r="S259" s="162">
        <v>26</v>
      </c>
      <c r="T259" s="111">
        <f>S259+T258</f>
        <v>27518</v>
      </c>
      <c r="U259" s="130">
        <f>O259-S259</f>
        <v>-13</v>
      </c>
      <c r="V259" s="111">
        <f>U259+V258</f>
        <v>-488</v>
      </c>
      <c r="W259" s="174">
        <v>26</v>
      </c>
      <c r="X259" s="184"/>
      <c r="Y259" s="16"/>
      <c r="Z259" s="185"/>
      <c r="AA259" s="176"/>
      <c r="AB259" s="111"/>
      <c r="AC259" s="111"/>
      <c r="AD259" s="111"/>
      <c r="AE259" s="197"/>
      <c r="AF259" s="15"/>
      <c r="AG259" s="198"/>
      <c r="AH259" s="176"/>
      <c r="AI259" s="111"/>
      <c r="AJ259" s="111"/>
      <c r="AK259" s="111"/>
      <c r="AL259" s="301">
        <v>10</v>
      </c>
      <c r="AM259" s="84">
        <v>10</v>
      </c>
      <c r="AN259" s="6"/>
      <c r="AO259" s="6"/>
      <c r="AP259" s="6"/>
      <c r="AQ259" s="271"/>
      <c r="AR259" s="6"/>
    </row>
    <row r="260" spans="1:44" x14ac:dyDescent="0.25">
      <c r="A260" s="18" t="s">
        <v>926</v>
      </c>
      <c r="B260" s="68"/>
      <c r="C260" s="142" t="s">
        <v>849</v>
      </c>
      <c r="D260" s="76" t="s">
        <v>911</v>
      </c>
      <c r="E260" s="74">
        <f>I260+J260+K260+L260+M260+N260+O260+AL260+AN260+AO260+AP260+AQ260+AR260</f>
        <v>89</v>
      </c>
      <c r="F260" s="256">
        <f>E260+F259</f>
        <v>39118</v>
      </c>
      <c r="G260" s="257">
        <f>F260/55165</f>
        <v>0.70910903652678325</v>
      </c>
      <c r="H260" s="258"/>
      <c r="I260" s="6"/>
      <c r="J260" s="299">
        <v>4</v>
      </c>
      <c r="K260" s="267"/>
      <c r="L260" s="268"/>
      <c r="M260" s="300">
        <v>27</v>
      </c>
      <c r="N260" s="300">
        <v>5</v>
      </c>
      <c r="O260" s="296">
        <v>43</v>
      </c>
      <c r="P260" s="78">
        <f>P259+O260</f>
        <v>27073</v>
      </c>
      <c r="Q260" s="88">
        <f>P260/42918</f>
        <v>0.63080758656041758</v>
      </c>
      <c r="R260" s="168">
        <f>100-(P260/42918*100)</f>
        <v>36.919241343958241</v>
      </c>
      <c r="S260" s="162">
        <v>107</v>
      </c>
      <c r="T260" s="111">
        <f>S260+T259</f>
        <v>27625</v>
      </c>
      <c r="U260" s="130">
        <f>O260-S260</f>
        <v>-64</v>
      </c>
      <c r="V260" s="111">
        <f>U260+V259</f>
        <v>-552</v>
      </c>
      <c r="W260" s="174">
        <v>70</v>
      </c>
      <c r="X260" s="184"/>
      <c r="Y260" s="16"/>
      <c r="Z260" s="185"/>
      <c r="AA260" s="176"/>
      <c r="AB260" s="111"/>
      <c r="AC260" s="111"/>
      <c r="AD260" s="111"/>
      <c r="AE260" s="197"/>
      <c r="AF260" s="15"/>
      <c r="AG260" s="198"/>
      <c r="AH260" s="176"/>
      <c r="AI260" s="111"/>
      <c r="AJ260" s="111"/>
      <c r="AK260" s="111"/>
      <c r="AL260" s="301">
        <v>10</v>
      </c>
      <c r="AM260" s="84">
        <v>9</v>
      </c>
      <c r="AN260" s="6"/>
      <c r="AO260" s="6"/>
      <c r="AP260" s="6"/>
      <c r="AQ260" s="271"/>
      <c r="AR260" s="6"/>
    </row>
    <row r="261" spans="1:44" x14ac:dyDescent="0.25">
      <c r="A261" s="18" t="s">
        <v>927</v>
      </c>
      <c r="B261" s="68"/>
      <c r="C261" s="142" t="s">
        <v>853</v>
      </c>
      <c r="D261" s="76" t="s">
        <v>911</v>
      </c>
      <c r="E261" s="74">
        <f>I261+J261+K261+L261+M261+N261+O261+AL261+AN261+AO261+AP261+AQ261+AR261</f>
        <v>44</v>
      </c>
      <c r="F261" s="256">
        <f>E261+F260</f>
        <v>39162</v>
      </c>
      <c r="G261" s="257">
        <f>F261/55165</f>
        <v>0.70990664370524792</v>
      </c>
      <c r="H261" s="258"/>
      <c r="I261" s="6"/>
      <c r="J261" s="299">
        <v>2</v>
      </c>
      <c r="K261" s="267"/>
      <c r="L261" s="268"/>
      <c r="M261" s="300">
        <v>14</v>
      </c>
      <c r="N261" s="300">
        <v>3</v>
      </c>
      <c r="O261" s="296">
        <v>15</v>
      </c>
      <c r="P261" s="78">
        <f>P260+O261</f>
        <v>27088</v>
      </c>
      <c r="Q261" s="88">
        <f>P261/42918</f>
        <v>0.63115709026515676</v>
      </c>
      <c r="R261" s="168">
        <f>100-(P261/42918*100)</f>
        <v>36.884290973484326</v>
      </c>
      <c r="S261" s="162">
        <v>29</v>
      </c>
      <c r="T261" s="111">
        <f>S261+T260</f>
        <v>27654</v>
      </c>
      <c r="U261" s="130">
        <f>O261-S261</f>
        <v>-14</v>
      </c>
      <c r="V261" s="111">
        <f>U261+V260</f>
        <v>-566</v>
      </c>
      <c r="W261" s="174">
        <v>23</v>
      </c>
      <c r="X261" s="184"/>
      <c r="Y261" s="16"/>
      <c r="Z261" s="185"/>
      <c r="AA261" s="176"/>
      <c r="AB261" s="111"/>
      <c r="AC261" s="111"/>
      <c r="AD261" s="111"/>
      <c r="AE261" s="197"/>
      <c r="AF261" s="15"/>
      <c r="AG261" s="198"/>
      <c r="AH261" s="176"/>
      <c r="AI261" s="111"/>
      <c r="AJ261" s="111"/>
      <c r="AK261" s="111"/>
      <c r="AL261" s="301">
        <v>10</v>
      </c>
      <c r="AM261" s="84">
        <v>9</v>
      </c>
      <c r="AN261" s="6"/>
      <c r="AO261" s="6"/>
      <c r="AP261" s="6"/>
      <c r="AQ261" s="271"/>
      <c r="AR261" s="6"/>
    </row>
    <row r="262" spans="1:44" x14ac:dyDescent="0.25">
      <c r="A262" s="18" t="s">
        <v>928</v>
      </c>
      <c r="B262" s="68"/>
      <c r="C262" s="142" t="s">
        <v>848</v>
      </c>
      <c r="D262" s="76" t="s">
        <v>911</v>
      </c>
      <c r="E262" s="74">
        <f>I262+J262+K262+L262+M262+N262+O262+AL262+AN262+AO262+AP262+AQ262+AR262</f>
        <v>44</v>
      </c>
      <c r="F262" s="256">
        <f>E262+F261</f>
        <v>39206</v>
      </c>
      <c r="G262" s="257">
        <f>F262/55165</f>
        <v>0.71070425088371247</v>
      </c>
      <c r="H262" s="258"/>
      <c r="I262" s="6"/>
      <c r="J262" s="299">
        <v>2</v>
      </c>
      <c r="K262" s="267"/>
      <c r="L262" s="268"/>
      <c r="M262" s="300">
        <v>14</v>
      </c>
      <c r="N262" s="300">
        <v>3</v>
      </c>
      <c r="O262" s="296">
        <v>15</v>
      </c>
      <c r="P262" s="78">
        <f>P261+O262</f>
        <v>27103</v>
      </c>
      <c r="Q262" s="88">
        <f>P262/42918</f>
        <v>0.63150659396989606</v>
      </c>
      <c r="R262" s="168">
        <f>100-(P262/42918*100)</f>
        <v>36.849340603010397</v>
      </c>
      <c r="S262" s="162">
        <v>29</v>
      </c>
      <c r="T262" s="111">
        <f>S262+T261</f>
        <v>27683</v>
      </c>
      <c r="U262" s="130">
        <f>O262-S262</f>
        <v>-14</v>
      </c>
      <c r="V262" s="111">
        <f>U262+V261</f>
        <v>-580</v>
      </c>
      <c r="W262" s="174">
        <v>27</v>
      </c>
      <c r="X262" s="184"/>
      <c r="Y262" s="16"/>
      <c r="Z262" s="185"/>
      <c r="AA262" s="176"/>
      <c r="AB262" s="111"/>
      <c r="AC262" s="111"/>
      <c r="AD262" s="111"/>
      <c r="AE262" s="197"/>
      <c r="AF262" s="15"/>
      <c r="AG262" s="198"/>
      <c r="AH262" s="176"/>
      <c r="AI262" s="111"/>
      <c r="AJ262" s="111"/>
      <c r="AK262" s="111"/>
      <c r="AL262" s="301">
        <v>10</v>
      </c>
      <c r="AM262" s="84">
        <v>7</v>
      </c>
      <c r="AN262" s="6"/>
      <c r="AO262" s="6"/>
      <c r="AP262" s="6"/>
      <c r="AQ262" s="271"/>
      <c r="AR262" s="6"/>
    </row>
    <row r="263" spans="1:44" x14ac:dyDescent="0.25">
      <c r="A263" s="18" t="s">
        <v>929</v>
      </c>
      <c r="B263" s="68"/>
      <c r="C263" s="142" t="s">
        <v>852</v>
      </c>
      <c r="D263" s="76" t="s">
        <v>911</v>
      </c>
      <c r="E263" s="74">
        <f>I263+J263+K263+L263+M263+N263+O263+AL263+AN263+AO263+AP263+AQ263+AR263</f>
        <v>42</v>
      </c>
      <c r="F263" s="256">
        <f>E263+F262</f>
        <v>39248</v>
      </c>
      <c r="G263" s="257">
        <f>F263/55165</f>
        <v>0.71146560319042873</v>
      </c>
      <c r="H263" s="258"/>
      <c r="I263" s="6"/>
      <c r="J263" s="299">
        <v>2</v>
      </c>
      <c r="K263" s="267"/>
      <c r="L263" s="268"/>
      <c r="M263" s="300">
        <v>14</v>
      </c>
      <c r="N263" s="300">
        <v>3</v>
      </c>
      <c r="O263" s="296">
        <v>13</v>
      </c>
      <c r="P263" s="78">
        <f>P262+O263</f>
        <v>27116</v>
      </c>
      <c r="Q263" s="88">
        <f>P263/42918</f>
        <v>0.63180949718067014</v>
      </c>
      <c r="R263" s="168">
        <f>100-(P263/42918*100)</f>
        <v>36.819050281932988</v>
      </c>
      <c r="S263" s="162">
        <v>29</v>
      </c>
      <c r="T263" s="111">
        <f>S263+T262</f>
        <v>27712</v>
      </c>
      <c r="U263" s="130">
        <f>O263-S263</f>
        <v>-16</v>
      </c>
      <c r="V263" s="111">
        <f>U263+V262</f>
        <v>-596</v>
      </c>
      <c r="W263" s="174">
        <v>22</v>
      </c>
      <c r="X263" s="184"/>
      <c r="Y263" s="16"/>
      <c r="Z263" s="185"/>
      <c r="AA263" s="176"/>
      <c r="AB263" s="111"/>
      <c r="AC263" s="111"/>
      <c r="AD263" s="111"/>
      <c r="AE263" s="197"/>
      <c r="AF263" s="15"/>
      <c r="AG263" s="198"/>
      <c r="AH263" s="176"/>
      <c r="AI263" s="111"/>
      <c r="AJ263" s="111"/>
      <c r="AK263" s="111"/>
      <c r="AL263" s="301">
        <v>10</v>
      </c>
      <c r="AM263" s="84">
        <v>10</v>
      </c>
      <c r="AN263" s="6"/>
      <c r="AO263" s="6"/>
      <c r="AP263" s="6"/>
      <c r="AQ263" s="271"/>
      <c r="AR263" s="6"/>
    </row>
    <row r="264" spans="1:44" x14ac:dyDescent="0.25">
      <c r="A264" s="18" t="s">
        <v>376</v>
      </c>
      <c r="B264" s="68"/>
      <c r="C264" s="142" t="s">
        <v>1028</v>
      </c>
      <c r="D264" s="76" t="s">
        <v>911</v>
      </c>
      <c r="E264" s="74">
        <f>I264+J264+K264+L264+M264+N264+O264+AL264+AN264+AO264+AP264+AQ264+AR264</f>
        <v>80</v>
      </c>
      <c r="F264" s="256">
        <f>E264+F263</f>
        <v>39328</v>
      </c>
      <c r="G264" s="257">
        <f>F264/55165</f>
        <v>0.71291579806036431</v>
      </c>
      <c r="H264" s="258"/>
      <c r="I264" s="6"/>
      <c r="J264" s="267"/>
      <c r="K264" s="267"/>
      <c r="L264" s="268"/>
      <c r="M264" s="268"/>
      <c r="N264" s="300">
        <v>24</v>
      </c>
      <c r="O264" s="296">
        <v>56</v>
      </c>
      <c r="P264" s="78">
        <f>P263+O264</f>
        <v>27172</v>
      </c>
      <c r="Q264" s="88">
        <f>P264/42918</f>
        <v>0.63311431101169668</v>
      </c>
      <c r="R264" s="168">
        <f>100-(P264/42918*100)</f>
        <v>36.688568898830333</v>
      </c>
      <c r="S264" s="162">
        <v>56</v>
      </c>
      <c r="T264" s="111">
        <f>S264+T263</f>
        <v>27768</v>
      </c>
      <c r="U264" s="130">
        <f>O264-S264</f>
        <v>0</v>
      </c>
      <c r="V264" s="111">
        <f>U264+V263</f>
        <v>-596</v>
      </c>
      <c r="W264" s="174">
        <v>69</v>
      </c>
      <c r="X264" s="184"/>
      <c r="Y264" s="16"/>
      <c r="Z264" s="185"/>
      <c r="AA264" s="176"/>
      <c r="AB264" s="111"/>
      <c r="AC264" s="111"/>
      <c r="AD264" s="111"/>
      <c r="AE264" s="197"/>
      <c r="AF264" s="15"/>
      <c r="AG264" s="198"/>
      <c r="AH264" s="176"/>
      <c r="AI264" s="111"/>
      <c r="AJ264" s="111"/>
      <c r="AK264" s="111"/>
      <c r="AL264" s="270"/>
      <c r="AM264" s="84"/>
      <c r="AN264" s="6"/>
      <c r="AO264" s="6"/>
      <c r="AP264" s="6"/>
      <c r="AQ264" s="271"/>
      <c r="AR264" s="6"/>
    </row>
    <row r="265" spans="1:44" x14ac:dyDescent="0.25">
      <c r="A265" s="18" t="s">
        <v>72</v>
      </c>
      <c r="B265" s="68"/>
      <c r="C265" s="142" t="s">
        <v>1029</v>
      </c>
      <c r="D265" s="76" t="s">
        <v>911</v>
      </c>
      <c r="E265" s="74">
        <f>I265+J265+K265+L265+M265+N265+O265+AL265+AN265+AO265+AP265+AQ265+AR265</f>
        <v>71</v>
      </c>
      <c r="F265" s="256">
        <f>E265+F264</f>
        <v>39399</v>
      </c>
      <c r="G265" s="257">
        <f>F265/55165</f>
        <v>0.71420284600743222</v>
      </c>
      <c r="H265" s="258"/>
      <c r="I265" s="6"/>
      <c r="J265" s="267"/>
      <c r="K265" s="267"/>
      <c r="L265" s="268"/>
      <c r="M265" s="268"/>
      <c r="N265" s="300">
        <v>42</v>
      </c>
      <c r="O265" s="296">
        <v>29</v>
      </c>
      <c r="P265" s="78">
        <f>P264+O265</f>
        <v>27201</v>
      </c>
      <c r="Q265" s="88">
        <f>P265/42918</f>
        <v>0.63379001817419267</v>
      </c>
      <c r="R265" s="168">
        <f>100-(P265/42918*100)</f>
        <v>36.620998182580735</v>
      </c>
      <c r="S265" s="162">
        <v>28</v>
      </c>
      <c r="T265" s="111">
        <f>S265+T264</f>
        <v>27796</v>
      </c>
      <c r="U265" s="130">
        <f>O265-S265</f>
        <v>1</v>
      </c>
      <c r="V265" s="111">
        <f>U265+V264</f>
        <v>-595</v>
      </c>
      <c r="W265" s="174">
        <v>8</v>
      </c>
      <c r="X265" s="184"/>
      <c r="Y265" s="16"/>
      <c r="Z265" s="185"/>
      <c r="AA265" s="176"/>
      <c r="AB265" s="111"/>
      <c r="AC265" s="111"/>
      <c r="AD265" s="111"/>
      <c r="AE265" s="197"/>
      <c r="AF265" s="15"/>
      <c r="AG265" s="198"/>
      <c r="AH265" s="176"/>
      <c r="AI265" s="111"/>
      <c r="AJ265" s="111"/>
      <c r="AK265" s="111"/>
      <c r="AL265" s="270"/>
      <c r="AM265" s="84"/>
      <c r="AN265" s="6"/>
      <c r="AO265" s="6"/>
      <c r="AP265" s="6"/>
      <c r="AQ265" s="271"/>
      <c r="AR265" s="6"/>
    </row>
    <row r="266" spans="1:44" x14ac:dyDescent="0.25">
      <c r="A266" s="18" t="s">
        <v>1132</v>
      </c>
      <c r="B266" s="68"/>
      <c r="C266" s="142" t="s">
        <v>796</v>
      </c>
      <c r="D266" s="76" t="s">
        <v>911</v>
      </c>
      <c r="E266" s="74">
        <f>I266+J266+K266+L266+M266+N266+O266+AL266+AN266+AO266+AP266+AQ266+AR266</f>
        <v>141</v>
      </c>
      <c r="F266" s="256">
        <f>E266+F265</f>
        <v>39540</v>
      </c>
      <c r="G266" s="257">
        <f>F266/55165</f>
        <v>0.71675881446569378</v>
      </c>
      <c r="H266" s="258"/>
      <c r="I266" s="6"/>
      <c r="J266" s="267"/>
      <c r="K266" s="267"/>
      <c r="L266" s="268"/>
      <c r="M266" s="300">
        <v>44</v>
      </c>
      <c r="N266" s="300">
        <v>42</v>
      </c>
      <c r="O266" s="296">
        <v>55</v>
      </c>
      <c r="P266" s="78">
        <f>P265+O266</f>
        <v>27256</v>
      </c>
      <c r="Q266" s="88">
        <f>P266/42918</f>
        <v>0.63507153175823661</v>
      </c>
      <c r="R266" s="168">
        <f>100-(P266/42918*100)</f>
        <v>36.49284682417634</v>
      </c>
      <c r="S266" s="162">
        <v>62</v>
      </c>
      <c r="T266" s="111">
        <f>S266+T265</f>
        <v>27858</v>
      </c>
      <c r="U266" s="130">
        <f>O266-S266</f>
        <v>-7</v>
      </c>
      <c r="V266" s="111">
        <f>U266+V265</f>
        <v>-602</v>
      </c>
      <c r="W266" s="174">
        <v>82</v>
      </c>
      <c r="X266" s="184"/>
      <c r="Y266" s="16"/>
      <c r="Z266" s="185"/>
      <c r="AA266" s="176"/>
      <c r="AB266" s="111"/>
      <c r="AC266" s="111"/>
      <c r="AD266" s="111"/>
      <c r="AE266" s="197"/>
      <c r="AF266" s="15"/>
      <c r="AG266" s="198"/>
      <c r="AH266" s="176"/>
      <c r="AI266" s="111"/>
      <c r="AJ266" s="111"/>
      <c r="AK266" s="111"/>
      <c r="AL266" s="270"/>
      <c r="AM266" s="84"/>
      <c r="AN266" s="6"/>
      <c r="AO266" s="6"/>
      <c r="AP266" s="6"/>
      <c r="AQ266" s="271"/>
      <c r="AR266" s="6"/>
    </row>
    <row r="267" spans="1:44" x14ac:dyDescent="0.25">
      <c r="A267" s="18" t="s">
        <v>1133</v>
      </c>
      <c r="B267" s="68"/>
      <c r="C267" s="142" t="s">
        <v>798</v>
      </c>
      <c r="D267" s="76" t="s">
        <v>911</v>
      </c>
      <c r="E267" s="74">
        <f>I267+J267+K267+L267+M267+N267+O267+AL267+AN267+AO267+AP267+AQ267+AR267</f>
        <v>49</v>
      </c>
      <c r="F267" s="256">
        <f>E267+F266</f>
        <v>39589</v>
      </c>
      <c r="G267" s="257">
        <f>F267/55165</f>
        <v>0.71764705882352942</v>
      </c>
      <c r="H267" s="258"/>
      <c r="I267" s="6"/>
      <c r="J267" s="299">
        <v>2</v>
      </c>
      <c r="K267" s="267"/>
      <c r="L267" s="268"/>
      <c r="M267" s="300">
        <v>15</v>
      </c>
      <c r="N267" s="300">
        <v>14</v>
      </c>
      <c r="O267" s="296">
        <v>18</v>
      </c>
      <c r="P267" s="78">
        <f>P266+O267</f>
        <v>27274</v>
      </c>
      <c r="Q267" s="88">
        <f>P267/42918</f>
        <v>0.63549093620392372</v>
      </c>
      <c r="R267" s="168">
        <f>100-(P267/42918*100)</f>
        <v>36.45090637960763</v>
      </c>
      <c r="S267" s="162">
        <v>32</v>
      </c>
      <c r="T267" s="111">
        <f>S267+T266</f>
        <v>27890</v>
      </c>
      <c r="U267" s="130">
        <f>O267-S267</f>
        <v>-14</v>
      </c>
      <c r="V267" s="111">
        <f>U267+V266</f>
        <v>-616</v>
      </c>
      <c r="W267" s="174">
        <v>40</v>
      </c>
      <c r="X267" s="184"/>
      <c r="Y267" s="16"/>
      <c r="Z267" s="185"/>
      <c r="AA267" s="176"/>
      <c r="AB267" s="111"/>
      <c r="AC267" s="111"/>
      <c r="AD267" s="111"/>
      <c r="AE267" s="197"/>
      <c r="AF267" s="15"/>
      <c r="AG267" s="198"/>
      <c r="AH267" s="176"/>
      <c r="AI267" s="111"/>
      <c r="AJ267" s="111"/>
      <c r="AK267" s="111"/>
      <c r="AL267" s="270"/>
      <c r="AM267" s="84"/>
      <c r="AN267" s="6"/>
      <c r="AO267" s="6"/>
      <c r="AP267" s="6"/>
      <c r="AQ267" s="271"/>
      <c r="AR267" s="6"/>
    </row>
    <row r="268" spans="1:44" x14ac:dyDescent="0.25">
      <c r="A268" s="18" t="s">
        <v>1135</v>
      </c>
      <c r="B268" s="68"/>
      <c r="C268" s="142" t="s">
        <v>795</v>
      </c>
      <c r="D268" s="76" t="s">
        <v>911</v>
      </c>
      <c r="E268" s="74">
        <f>I268+J268+K268+L268+M268+N268+O268+AL268+AN268+AO268+AP268+AQ268+AR268</f>
        <v>49</v>
      </c>
      <c r="F268" s="256">
        <f>E268+F267</f>
        <v>39638</v>
      </c>
      <c r="G268" s="257">
        <f>F268/55165</f>
        <v>0.71853530318136505</v>
      </c>
      <c r="H268" s="258"/>
      <c r="I268" s="6"/>
      <c r="J268" s="299">
        <v>2</v>
      </c>
      <c r="K268" s="267"/>
      <c r="L268" s="268"/>
      <c r="M268" s="300">
        <v>15</v>
      </c>
      <c r="N268" s="300">
        <v>14</v>
      </c>
      <c r="O268" s="296">
        <v>18</v>
      </c>
      <c r="P268" s="78">
        <f>P267+O268</f>
        <v>27292</v>
      </c>
      <c r="Q268" s="88">
        <f>P268/42918</f>
        <v>0.63591034064961094</v>
      </c>
      <c r="R268" s="168">
        <f>100-(P268/42918*100)</f>
        <v>36.408965935038907</v>
      </c>
      <c r="S268" s="162">
        <v>32</v>
      </c>
      <c r="T268" s="111">
        <f>S268+T267</f>
        <v>27922</v>
      </c>
      <c r="U268" s="130">
        <f>O268-S268</f>
        <v>-14</v>
      </c>
      <c r="V268" s="111">
        <f>U268+V267</f>
        <v>-630</v>
      </c>
      <c r="W268" s="174">
        <v>40</v>
      </c>
      <c r="X268" s="184"/>
      <c r="Y268" s="16"/>
      <c r="Z268" s="185"/>
      <c r="AA268" s="176"/>
      <c r="AB268" s="111"/>
      <c r="AC268" s="111"/>
      <c r="AD268" s="111"/>
      <c r="AE268" s="197"/>
      <c r="AF268" s="15"/>
      <c r="AG268" s="198"/>
      <c r="AH268" s="176"/>
      <c r="AI268" s="111"/>
      <c r="AJ268" s="111"/>
      <c r="AK268" s="111"/>
      <c r="AL268" s="270"/>
      <c r="AM268" s="84"/>
      <c r="AN268" s="6"/>
      <c r="AO268" s="6"/>
      <c r="AP268" s="6"/>
      <c r="AQ268" s="271"/>
      <c r="AR268" s="6"/>
    </row>
    <row r="269" spans="1:44" x14ac:dyDescent="0.25">
      <c r="A269" s="18" t="s">
        <v>1134</v>
      </c>
      <c r="B269" s="68"/>
      <c r="C269" s="142" t="s">
        <v>797</v>
      </c>
      <c r="D269" s="76" t="s">
        <v>911</v>
      </c>
      <c r="E269" s="74">
        <f>I269+J269+K269+L269+M269+N269+O269+AL269+AN269+AO269+AP269+AQ269+AR269</f>
        <v>99</v>
      </c>
      <c r="F269" s="256">
        <f>E269+F268</f>
        <v>39737</v>
      </c>
      <c r="G269" s="257">
        <f>F269/55165</f>
        <v>0.72032991933291035</v>
      </c>
      <c r="H269" s="258"/>
      <c r="I269" s="6"/>
      <c r="J269" s="299">
        <v>4</v>
      </c>
      <c r="K269" s="267"/>
      <c r="L269" s="268"/>
      <c r="M269" s="300">
        <v>29</v>
      </c>
      <c r="N269" s="300">
        <v>29</v>
      </c>
      <c r="O269" s="296">
        <v>37</v>
      </c>
      <c r="P269" s="78">
        <f>P268+O269</f>
        <v>27329</v>
      </c>
      <c r="Q269" s="88">
        <f>P269/42918</f>
        <v>0.63677244978796776</v>
      </c>
      <c r="R269" s="168">
        <f>100-(P269/42918*100)</f>
        <v>36.322755021203221</v>
      </c>
      <c r="S269" s="162">
        <v>66</v>
      </c>
      <c r="T269" s="111">
        <f>S269+T268</f>
        <v>27988</v>
      </c>
      <c r="U269" s="130">
        <f>O269-S269</f>
        <v>-29</v>
      </c>
      <c r="V269" s="111">
        <f>U269+V268</f>
        <v>-659</v>
      </c>
      <c r="W269" s="174">
        <v>80</v>
      </c>
      <c r="X269" s="184"/>
      <c r="Y269" s="16"/>
      <c r="Z269" s="185"/>
      <c r="AA269" s="176"/>
      <c r="AB269" s="111"/>
      <c r="AC269" s="111"/>
      <c r="AD269" s="111"/>
      <c r="AE269" s="197"/>
      <c r="AF269" s="15"/>
      <c r="AG269" s="198"/>
      <c r="AH269" s="176"/>
      <c r="AI269" s="111"/>
      <c r="AJ269" s="111"/>
      <c r="AK269" s="111"/>
      <c r="AL269" s="270"/>
      <c r="AM269" s="84"/>
      <c r="AN269" s="6"/>
      <c r="AO269" s="6"/>
      <c r="AP269" s="6"/>
      <c r="AQ269" s="271"/>
      <c r="AR269" s="6"/>
    </row>
    <row r="270" spans="1:44" x14ac:dyDescent="0.25">
      <c r="A270" s="18" t="s">
        <v>1136</v>
      </c>
      <c r="B270" s="68"/>
      <c r="C270" s="142" t="s">
        <v>793</v>
      </c>
      <c r="D270" s="76" t="s">
        <v>911</v>
      </c>
      <c r="E270" s="74">
        <f>I270+J270+K270+L270+M270+N270+O270+AL270+AN270+AO270+AP270+AQ270+AR270</f>
        <v>49</v>
      </c>
      <c r="F270" s="256">
        <f>E270+F269</f>
        <v>39786</v>
      </c>
      <c r="G270" s="257">
        <f>F270/55165</f>
        <v>0.72121816369074598</v>
      </c>
      <c r="H270" s="258"/>
      <c r="I270" s="6"/>
      <c r="J270" s="299">
        <v>2</v>
      </c>
      <c r="K270" s="267"/>
      <c r="L270" s="268"/>
      <c r="M270" s="300">
        <v>15</v>
      </c>
      <c r="N270" s="300">
        <v>14</v>
      </c>
      <c r="O270" s="296">
        <v>18</v>
      </c>
      <c r="P270" s="78">
        <f>P269+O270</f>
        <v>27347</v>
      </c>
      <c r="Q270" s="88">
        <f>P270/42918</f>
        <v>0.63719185423365488</v>
      </c>
      <c r="R270" s="168">
        <f>100-(P270/42918*100)</f>
        <v>36.280814576634512</v>
      </c>
      <c r="S270" s="162">
        <v>32</v>
      </c>
      <c r="T270" s="111">
        <f>S270+T269</f>
        <v>28020</v>
      </c>
      <c r="U270" s="130">
        <f>O270-S270</f>
        <v>-14</v>
      </c>
      <c r="V270" s="111">
        <f>U270+V269</f>
        <v>-673</v>
      </c>
      <c r="W270" s="174">
        <v>36</v>
      </c>
      <c r="X270" s="184"/>
      <c r="Y270" s="16"/>
      <c r="Z270" s="185"/>
      <c r="AA270" s="176"/>
      <c r="AB270" s="111"/>
      <c r="AC270" s="111"/>
      <c r="AD270" s="111"/>
      <c r="AE270" s="197"/>
      <c r="AF270" s="15"/>
      <c r="AG270" s="198"/>
      <c r="AH270" s="176"/>
      <c r="AI270" s="111"/>
      <c r="AJ270" s="111"/>
      <c r="AK270" s="111"/>
      <c r="AL270" s="270"/>
      <c r="AM270" s="84"/>
      <c r="AN270" s="6"/>
      <c r="AO270" s="6"/>
      <c r="AP270" s="6"/>
      <c r="AQ270" s="271"/>
      <c r="AR270" s="6"/>
    </row>
    <row r="271" spans="1:44" x14ac:dyDescent="0.25">
      <c r="A271" s="18" t="s">
        <v>1137</v>
      </c>
      <c r="B271" s="68"/>
      <c r="C271" s="142" t="s">
        <v>794</v>
      </c>
      <c r="D271" s="76" t="s">
        <v>911</v>
      </c>
      <c r="E271" s="74">
        <f>I271+J271+K271+L271+M271+N271+O271+AL271+AN271+AO271+AP271+AQ271+AR271</f>
        <v>97</v>
      </c>
      <c r="F271" s="256">
        <f>E271+F270</f>
        <v>39883</v>
      </c>
      <c r="G271" s="257">
        <f>F271/55165</f>
        <v>0.72297652497054288</v>
      </c>
      <c r="H271" s="258"/>
      <c r="I271" s="6"/>
      <c r="J271" s="299">
        <v>4</v>
      </c>
      <c r="K271" s="267"/>
      <c r="L271" s="268"/>
      <c r="M271" s="300">
        <v>29</v>
      </c>
      <c r="N271" s="300">
        <v>28</v>
      </c>
      <c r="O271" s="296">
        <v>36</v>
      </c>
      <c r="P271" s="78">
        <f>P270+O271</f>
        <v>27383</v>
      </c>
      <c r="Q271" s="88">
        <f>P271/42918</f>
        <v>0.6380306631250291</v>
      </c>
      <c r="R271" s="168">
        <f>100-(P271/42918*100)</f>
        <v>36.196933687497094</v>
      </c>
      <c r="S271" s="162">
        <v>66</v>
      </c>
      <c r="T271" s="111">
        <f>S271+T270</f>
        <v>28086</v>
      </c>
      <c r="U271" s="130">
        <f>O271-S271</f>
        <v>-30</v>
      </c>
      <c r="V271" s="111">
        <f>U271+V270</f>
        <v>-703</v>
      </c>
      <c r="W271" s="174">
        <v>91</v>
      </c>
      <c r="X271" s="184"/>
      <c r="Y271" s="16"/>
      <c r="Z271" s="185"/>
      <c r="AA271" s="176"/>
      <c r="AB271" s="111"/>
      <c r="AC271" s="111"/>
      <c r="AD271" s="111"/>
      <c r="AE271" s="197"/>
      <c r="AF271" s="15"/>
      <c r="AG271" s="198"/>
      <c r="AH271" s="176"/>
      <c r="AI271" s="111"/>
      <c r="AJ271" s="111"/>
      <c r="AK271" s="111"/>
      <c r="AL271" s="270"/>
      <c r="AM271" s="84"/>
      <c r="AN271" s="6"/>
      <c r="AO271" s="6"/>
      <c r="AP271" s="6"/>
      <c r="AQ271" s="271"/>
      <c r="AR271" s="6"/>
    </row>
    <row r="272" spans="1:44" x14ac:dyDescent="0.25">
      <c r="A272" s="18" t="s">
        <v>1138</v>
      </c>
      <c r="B272" s="68"/>
      <c r="C272" s="142" t="s">
        <v>1030</v>
      </c>
      <c r="D272" s="76">
        <v>10.6</v>
      </c>
      <c r="E272" s="74">
        <f>I272+J272+K272+L272+M272+N272+O272+AL272+AN272+AO272+AP272+AQ272+AR272</f>
        <v>80</v>
      </c>
      <c r="F272" s="256">
        <f>E272+F271</f>
        <v>39963</v>
      </c>
      <c r="G272" s="257">
        <f>F272/55165</f>
        <v>0.72442671984047857</v>
      </c>
      <c r="H272" s="258"/>
      <c r="I272" s="6"/>
      <c r="J272" s="267"/>
      <c r="K272" s="267"/>
      <c r="L272" s="268"/>
      <c r="M272" s="268"/>
      <c r="N272" s="300">
        <v>16</v>
      </c>
      <c r="O272" s="296">
        <v>64</v>
      </c>
      <c r="P272" s="78">
        <f>P271+O272</f>
        <v>27447</v>
      </c>
      <c r="Q272" s="88">
        <f>P272/42918</f>
        <v>0.6395218789319167</v>
      </c>
      <c r="R272" s="168">
        <f>100-(P272/42918*100)</f>
        <v>36.04781210680833</v>
      </c>
      <c r="S272" s="162">
        <v>74</v>
      </c>
      <c r="T272" s="111">
        <f>S272+T271</f>
        <v>28160</v>
      </c>
      <c r="U272" s="130">
        <f>O272-S272</f>
        <v>-10</v>
      </c>
      <c r="V272" s="111">
        <f>U272+V271</f>
        <v>-713</v>
      </c>
      <c r="W272" s="174">
        <v>11</v>
      </c>
      <c r="X272" s="184"/>
      <c r="Y272" s="16"/>
      <c r="Z272" s="185"/>
      <c r="AA272" s="176"/>
      <c r="AB272" s="111"/>
      <c r="AC272" s="111"/>
      <c r="AD272" s="111"/>
      <c r="AE272" s="197"/>
      <c r="AF272" s="15"/>
      <c r="AG272" s="198"/>
      <c r="AH272" s="176"/>
      <c r="AI272" s="111"/>
      <c r="AJ272" s="111"/>
      <c r="AK272" s="111"/>
      <c r="AL272" s="270"/>
      <c r="AM272" s="84"/>
      <c r="AN272" s="6"/>
      <c r="AO272" s="6"/>
      <c r="AP272" s="6"/>
      <c r="AQ272" s="271"/>
      <c r="AR272" s="6"/>
    </row>
    <row r="273" spans="1:45" x14ac:dyDescent="0.25">
      <c r="A273" s="18" t="s">
        <v>73</v>
      </c>
      <c r="B273" s="68"/>
      <c r="C273" s="142" t="s">
        <v>864</v>
      </c>
      <c r="D273" s="76" t="s">
        <v>911</v>
      </c>
      <c r="E273" s="74">
        <f>I273+J273+K273+L273+M273+N273+O273+AL273+AN273+AO273+AP273+AQ273+AR273</f>
        <v>48</v>
      </c>
      <c r="F273" s="256">
        <f>E273+F272</f>
        <v>40011</v>
      </c>
      <c r="G273" s="257">
        <f>F273/55165</f>
        <v>0.72529683676243994</v>
      </c>
      <c r="H273" s="258"/>
      <c r="I273" s="6"/>
      <c r="J273" s="267"/>
      <c r="K273" s="267"/>
      <c r="L273" s="268"/>
      <c r="M273" s="268"/>
      <c r="N273" s="300">
        <v>14</v>
      </c>
      <c r="O273" s="296">
        <v>34</v>
      </c>
      <c r="P273" s="78">
        <f>P272+O273</f>
        <v>27481</v>
      </c>
      <c r="Q273" s="88">
        <f>P273/42918</f>
        <v>0.64031408732932571</v>
      </c>
      <c r="R273" s="168">
        <f>100-(P273/42918*100)</f>
        <v>35.968591267067424</v>
      </c>
      <c r="S273" s="162">
        <v>34</v>
      </c>
      <c r="T273" s="111">
        <f>S273+T272</f>
        <v>28194</v>
      </c>
      <c r="U273" s="130">
        <f>O273-S273</f>
        <v>0</v>
      </c>
      <c r="V273" s="111">
        <f>U273+V272</f>
        <v>-713</v>
      </c>
      <c r="W273" s="174">
        <v>1</v>
      </c>
      <c r="X273" s="184"/>
      <c r="Y273" s="16"/>
      <c r="Z273" s="185"/>
      <c r="AA273" s="176"/>
      <c r="AB273" s="111"/>
      <c r="AC273" s="111"/>
      <c r="AD273" s="111"/>
      <c r="AE273" s="197"/>
      <c r="AF273" s="15"/>
      <c r="AG273" s="198"/>
      <c r="AH273" s="176"/>
      <c r="AI273" s="111"/>
      <c r="AJ273" s="111"/>
      <c r="AK273" s="111"/>
      <c r="AL273" s="270"/>
      <c r="AM273" s="84"/>
      <c r="AN273" s="6"/>
      <c r="AO273" s="6"/>
      <c r="AP273" s="6"/>
      <c r="AQ273" s="271"/>
      <c r="AR273" s="6"/>
    </row>
    <row r="274" spans="1:45" x14ac:dyDescent="0.25">
      <c r="A274" s="18" t="s">
        <v>1139</v>
      </c>
      <c r="B274" s="68"/>
      <c r="C274" s="142" t="s">
        <v>756</v>
      </c>
      <c r="D274" s="76" t="s">
        <v>911</v>
      </c>
      <c r="E274" s="74">
        <f>I274+J274+K274+L274+M274+N274+O274+AL274+AN274+AO274+AP274+AQ274+AR274</f>
        <v>50</v>
      </c>
      <c r="F274" s="256">
        <f>E274+F273</f>
        <v>40061</v>
      </c>
      <c r="G274" s="257">
        <f>F274/55165</f>
        <v>0.72620320855614973</v>
      </c>
      <c r="H274" s="258"/>
      <c r="I274" s="6"/>
      <c r="J274" s="267"/>
      <c r="K274" s="267"/>
      <c r="L274" s="268"/>
      <c r="M274" s="268"/>
      <c r="N274" s="300">
        <v>15</v>
      </c>
      <c r="O274" s="296">
        <v>35</v>
      </c>
      <c r="P274" s="78">
        <f>P273+O274</f>
        <v>27516</v>
      </c>
      <c r="Q274" s="88">
        <f>P274/42918</f>
        <v>0.64112959597371733</v>
      </c>
      <c r="R274" s="168">
        <f>100-(P274/42918*100)</f>
        <v>35.887040402628273</v>
      </c>
      <c r="S274" s="162">
        <v>63</v>
      </c>
      <c r="T274" s="111">
        <f>S274+T273</f>
        <v>28257</v>
      </c>
      <c r="U274" s="130">
        <f>O274-S274</f>
        <v>-28</v>
      </c>
      <c r="V274" s="111">
        <f>U274+V273</f>
        <v>-741</v>
      </c>
      <c r="W274" s="174">
        <v>81</v>
      </c>
      <c r="X274" s="184"/>
      <c r="Y274" s="16"/>
      <c r="Z274" s="185"/>
      <c r="AA274" s="176"/>
      <c r="AB274" s="111"/>
      <c r="AC274" s="111"/>
      <c r="AD274" s="111"/>
      <c r="AE274" s="197"/>
      <c r="AF274" s="15"/>
      <c r="AG274" s="198"/>
      <c r="AH274" s="176"/>
      <c r="AI274" s="111"/>
      <c r="AJ274" s="111"/>
      <c r="AK274" s="111"/>
      <c r="AL274" s="270"/>
      <c r="AM274" s="84"/>
      <c r="AN274" s="6"/>
      <c r="AO274" s="6"/>
      <c r="AP274" s="6"/>
      <c r="AQ274" s="271"/>
      <c r="AR274" s="6"/>
    </row>
    <row r="275" spans="1:45" x14ac:dyDescent="0.25">
      <c r="A275" s="18" t="s">
        <v>1140</v>
      </c>
      <c r="B275" s="68"/>
      <c r="C275" s="142" t="s">
        <v>757</v>
      </c>
      <c r="D275" s="76" t="s">
        <v>911</v>
      </c>
      <c r="E275" s="74">
        <f>I275+J275+K275+L275+M275+N275+O275+AL275+AN275+AO275+AP275+AQ275+AR275</f>
        <v>47</v>
      </c>
      <c r="F275" s="256">
        <f>E275+F274</f>
        <v>40108</v>
      </c>
      <c r="G275" s="257">
        <f>F275/55165</f>
        <v>0.72705519804223695</v>
      </c>
      <c r="H275" s="258"/>
      <c r="I275" s="6"/>
      <c r="J275" s="299">
        <v>2</v>
      </c>
      <c r="K275" s="267"/>
      <c r="L275" s="268"/>
      <c r="M275" s="268"/>
      <c r="N275" s="300">
        <v>13</v>
      </c>
      <c r="O275" s="296">
        <v>32</v>
      </c>
      <c r="P275" s="78">
        <f>P274+O275</f>
        <v>27548</v>
      </c>
      <c r="Q275" s="88">
        <f>P275/42918</f>
        <v>0.64187520387716113</v>
      </c>
      <c r="R275" s="168">
        <f>100-(P275/42918*100)</f>
        <v>35.81247961228388</v>
      </c>
      <c r="S275" s="162">
        <v>63</v>
      </c>
      <c r="T275" s="111">
        <f>S275+T274</f>
        <v>28320</v>
      </c>
      <c r="U275" s="130">
        <f>O275-S275</f>
        <v>-31</v>
      </c>
      <c r="V275" s="111">
        <f>U275+V274</f>
        <v>-772</v>
      </c>
      <c r="W275" s="174">
        <v>84</v>
      </c>
      <c r="X275" s="184"/>
      <c r="Y275" s="16"/>
      <c r="Z275" s="185"/>
      <c r="AA275" s="176"/>
      <c r="AB275" s="111"/>
      <c r="AC275" s="111"/>
      <c r="AD275" s="111"/>
      <c r="AE275" s="197"/>
      <c r="AF275" s="15"/>
      <c r="AG275" s="198"/>
      <c r="AH275" s="176"/>
      <c r="AI275" s="111"/>
      <c r="AJ275" s="111"/>
      <c r="AK275" s="111"/>
      <c r="AL275" s="270"/>
      <c r="AM275" s="84"/>
      <c r="AN275" s="6"/>
      <c r="AO275" s="6"/>
      <c r="AP275" s="6"/>
      <c r="AQ275" s="271"/>
      <c r="AR275" s="6"/>
    </row>
    <row r="276" spans="1:45" x14ac:dyDescent="0.25">
      <c r="A276" s="18" t="s">
        <v>1141</v>
      </c>
      <c r="B276" s="68"/>
      <c r="C276" s="142" t="s">
        <v>758</v>
      </c>
      <c r="D276" s="76" t="s">
        <v>911</v>
      </c>
      <c r="E276" s="74">
        <f>I276+J276+K276+L276+M276+N276+O276+AL276+AN276+AO276+AP276+AQ276+AR276</f>
        <v>89</v>
      </c>
      <c r="F276" s="256">
        <f>E276+F275</f>
        <v>40197</v>
      </c>
      <c r="G276" s="257">
        <f>F276/55165</f>
        <v>0.72866853983504032</v>
      </c>
      <c r="H276" s="258"/>
      <c r="I276" s="6"/>
      <c r="J276" s="299">
        <v>4</v>
      </c>
      <c r="K276" s="267"/>
      <c r="L276" s="268"/>
      <c r="M276" s="268"/>
      <c r="N276" s="300">
        <v>25</v>
      </c>
      <c r="O276" s="296">
        <v>60</v>
      </c>
      <c r="P276" s="78">
        <f>P275+O276</f>
        <v>27608</v>
      </c>
      <c r="Q276" s="88">
        <f>P276/42918</f>
        <v>0.6432732186961182</v>
      </c>
      <c r="R276" s="168">
        <f>100-(P276/42918*100)</f>
        <v>35.672678130388178</v>
      </c>
      <c r="S276" s="162">
        <v>32</v>
      </c>
      <c r="T276" s="111">
        <f>S276+T275</f>
        <v>28352</v>
      </c>
      <c r="U276" s="130">
        <f>O276-S276</f>
        <v>28</v>
      </c>
      <c r="V276" s="111">
        <f>U276+V275</f>
        <v>-744</v>
      </c>
      <c r="W276" s="174">
        <v>38</v>
      </c>
      <c r="X276" s="184"/>
      <c r="Y276" s="16"/>
      <c r="Z276" s="185"/>
      <c r="AA276" s="176"/>
      <c r="AB276" s="111"/>
      <c r="AC276" s="111"/>
      <c r="AD276" s="111"/>
      <c r="AE276" s="197"/>
      <c r="AF276" s="15"/>
      <c r="AG276" s="198"/>
      <c r="AH276" s="176"/>
      <c r="AI276" s="111"/>
      <c r="AJ276" s="111"/>
      <c r="AK276" s="111"/>
      <c r="AL276" s="270"/>
      <c r="AM276" s="84"/>
      <c r="AN276" s="6"/>
      <c r="AO276" s="6"/>
      <c r="AP276" s="6"/>
      <c r="AQ276" s="271"/>
      <c r="AR276" s="6"/>
    </row>
    <row r="277" spans="1:45" s="3" customFormat="1" x14ac:dyDescent="0.25">
      <c r="A277" s="18" t="s">
        <v>1142</v>
      </c>
      <c r="B277" s="68"/>
      <c r="C277" s="142" t="s">
        <v>760</v>
      </c>
      <c r="D277" s="76" t="s">
        <v>911</v>
      </c>
      <c r="E277" s="74">
        <f>I277+J277+K277+L277+M277+N277+O277+AL277+AN277+AO277+AP277+AQ277+AR277</f>
        <v>47</v>
      </c>
      <c r="F277" s="256">
        <f>E277+F276</f>
        <v>40244</v>
      </c>
      <c r="G277" s="257">
        <f>F277/55165</f>
        <v>0.72952052932112754</v>
      </c>
      <c r="H277" s="258"/>
      <c r="I277" s="6"/>
      <c r="J277" s="299">
        <v>2</v>
      </c>
      <c r="K277" s="267"/>
      <c r="L277" s="268"/>
      <c r="M277" s="268"/>
      <c r="N277" s="300">
        <v>14</v>
      </c>
      <c r="O277" s="296">
        <v>31</v>
      </c>
      <c r="P277" s="78">
        <f>P276+O277</f>
        <v>27639</v>
      </c>
      <c r="Q277" s="88">
        <f>P277/42918</f>
        <v>0.64399552635257928</v>
      </c>
      <c r="R277" s="168">
        <f>100-(P277/42918*100)</f>
        <v>35.600447364742067</v>
      </c>
      <c r="S277" s="162">
        <v>19</v>
      </c>
      <c r="T277" s="111">
        <f>S277+T276</f>
        <v>28371</v>
      </c>
      <c r="U277" s="130">
        <f>O277-S277</f>
        <v>12</v>
      </c>
      <c r="V277" s="111">
        <f>U277+V276</f>
        <v>-732</v>
      </c>
      <c r="W277" s="174">
        <v>23</v>
      </c>
      <c r="X277" s="184"/>
      <c r="Y277" s="16"/>
      <c r="Z277" s="185"/>
      <c r="AA277" s="176"/>
      <c r="AB277" s="111"/>
      <c r="AC277" s="111"/>
      <c r="AD277" s="111"/>
      <c r="AE277" s="197"/>
      <c r="AF277" s="15"/>
      <c r="AG277" s="198"/>
      <c r="AH277" s="176"/>
      <c r="AI277" s="111"/>
      <c r="AJ277" s="111"/>
      <c r="AK277" s="111"/>
      <c r="AL277" s="270"/>
      <c r="AM277" s="84">
        <v>12</v>
      </c>
      <c r="AN277" s="6"/>
      <c r="AO277" s="6"/>
      <c r="AP277" s="6"/>
      <c r="AQ277" s="271"/>
      <c r="AR277" s="6"/>
      <c r="AS277" s="4"/>
    </row>
    <row r="278" spans="1:45" x14ac:dyDescent="0.25">
      <c r="A278" s="18" t="s">
        <v>1143</v>
      </c>
      <c r="B278" s="68"/>
      <c r="C278" s="142" t="s">
        <v>759</v>
      </c>
      <c r="D278" s="76" t="s">
        <v>911</v>
      </c>
      <c r="E278" s="74">
        <f>I278+J278+K278+L278+M278+N278+O278+AL278+AN278+AO278+AP278+AQ278+AR278</f>
        <v>47</v>
      </c>
      <c r="F278" s="256">
        <f>E278+F277</f>
        <v>40291</v>
      </c>
      <c r="G278" s="257">
        <f>F278/55165</f>
        <v>0.73037251880721477</v>
      </c>
      <c r="H278" s="258"/>
      <c r="I278" s="6"/>
      <c r="J278" s="299">
        <v>2</v>
      </c>
      <c r="K278" s="267"/>
      <c r="L278" s="268"/>
      <c r="M278" s="268"/>
      <c r="N278" s="300">
        <v>14</v>
      </c>
      <c r="O278" s="296">
        <v>31</v>
      </c>
      <c r="P278" s="78">
        <f>P277+O278</f>
        <v>27670</v>
      </c>
      <c r="Q278" s="88">
        <f>P278/42918</f>
        <v>0.64471783400904048</v>
      </c>
      <c r="R278" s="168">
        <f>100-(P278/42918*100)</f>
        <v>35.528216599095956</v>
      </c>
      <c r="S278" s="162">
        <v>8</v>
      </c>
      <c r="T278" s="111">
        <f>S278+T277</f>
        <v>28379</v>
      </c>
      <c r="U278" s="130">
        <f>O278-S278</f>
        <v>23</v>
      </c>
      <c r="V278" s="111">
        <f>U278+V277</f>
        <v>-709</v>
      </c>
      <c r="W278" s="174">
        <v>12</v>
      </c>
      <c r="X278" s="184"/>
      <c r="Y278" s="16"/>
      <c r="Z278" s="185"/>
      <c r="AA278" s="176"/>
      <c r="AB278" s="111"/>
      <c r="AC278" s="111"/>
      <c r="AD278" s="111"/>
      <c r="AE278" s="197"/>
      <c r="AF278" s="15"/>
      <c r="AG278" s="198"/>
      <c r="AH278" s="176"/>
      <c r="AI278" s="111"/>
      <c r="AJ278" s="111"/>
      <c r="AK278" s="111"/>
      <c r="AL278" s="270"/>
      <c r="AM278" s="84">
        <v>22</v>
      </c>
      <c r="AN278" s="6"/>
      <c r="AO278" s="6"/>
      <c r="AP278" s="6"/>
      <c r="AQ278" s="271"/>
      <c r="AR278" s="6"/>
    </row>
    <row r="279" spans="1:45" x14ac:dyDescent="0.25">
      <c r="A279" s="18" t="s">
        <v>1144</v>
      </c>
      <c r="B279" s="68"/>
      <c r="C279" s="142" t="s">
        <v>789</v>
      </c>
      <c r="D279" s="76" t="s">
        <v>911</v>
      </c>
      <c r="E279" s="74">
        <f>I279+J279+K279+L279+M279+N279+O279+AL279+AN279+AO279+AP279+AQ279+AR279</f>
        <v>8</v>
      </c>
      <c r="F279" s="256">
        <f>E279+F278</f>
        <v>40299</v>
      </c>
      <c r="G279" s="257">
        <f>F279/55165</f>
        <v>0.73051753829420829</v>
      </c>
      <c r="H279" s="258"/>
      <c r="I279" s="6"/>
      <c r="J279" s="267"/>
      <c r="K279" s="267"/>
      <c r="L279" s="268"/>
      <c r="M279" s="268"/>
      <c r="N279" s="268"/>
      <c r="O279" s="296">
        <v>8</v>
      </c>
      <c r="P279" s="78">
        <f>P278+O279</f>
        <v>27678</v>
      </c>
      <c r="Q279" s="88">
        <f>P279/42918</f>
        <v>0.64490423598490143</v>
      </c>
      <c r="R279" s="168">
        <f>100-(P279/42918*100)</f>
        <v>35.509576401509861</v>
      </c>
      <c r="S279" s="162">
        <v>8</v>
      </c>
      <c r="T279" s="111">
        <f>S279+T278</f>
        <v>28387</v>
      </c>
      <c r="U279" s="130">
        <f>O279-S279</f>
        <v>0</v>
      </c>
      <c r="V279" s="111">
        <f>U279+V278</f>
        <v>-709</v>
      </c>
      <c r="W279" s="174">
        <v>6</v>
      </c>
      <c r="X279" s="184"/>
      <c r="Y279" s="16"/>
      <c r="Z279" s="185"/>
      <c r="AA279" s="176"/>
      <c r="AB279" s="111"/>
      <c r="AC279" s="111"/>
      <c r="AD279" s="111"/>
      <c r="AE279" s="197"/>
      <c r="AF279" s="15"/>
      <c r="AG279" s="198"/>
      <c r="AH279" s="176"/>
      <c r="AI279" s="111"/>
      <c r="AJ279" s="111"/>
      <c r="AK279" s="111"/>
      <c r="AL279" s="270"/>
      <c r="AM279" s="84"/>
      <c r="AN279" s="6"/>
      <c r="AO279" s="6"/>
      <c r="AP279" s="6"/>
      <c r="AQ279" s="271"/>
      <c r="AR279" s="6"/>
    </row>
    <row r="280" spans="1:45" x14ac:dyDescent="0.25">
      <c r="A280" s="18" t="s">
        <v>1145</v>
      </c>
      <c r="B280" s="68"/>
      <c r="C280" s="142" t="s">
        <v>738</v>
      </c>
      <c r="D280" s="76" t="s">
        <v>911</v>
      </c>
      <c r="E280" s="74">
        <f>I280+J280+K280+L280+M280+N280+O280+AL280+AN280+AO280+AP280+AQ280+AR280</f>
        <v>193</v>
      </c>
      <c r="F280" s="256">
        <f>E280+F279</f>
        <v>40492</v>
      </c>
      <c r="G280" s="257">
        <f>F280/55165</f>
        <v>0.73401613341792804</v>
      </c>
      <c r="H280" s="258"/>
      <c r="I280" s="6"/>
      <c r="J280" s="267"/>
      <c r="K280" s="267"/>
      <c r="L280" s="268"/>
      <c r="M280" s="268"/>
      <c r="N280" s="300">
        <v>20</v>
      </c>
      <c r="O280" s="296">
        <v>173</v>
      </c>
      <c r="P280" s="78">
        <f>P279+O280</f>
        <v>27851</v>
      </c>
      <c r="Q280" s="88">
        <f>P280/42918</f>
        <v>0.64893517871289441</v>
      </c>
      <c r="R280" s="168">
        <f>100-(P280/42918*100)</f>
        <v>35.106482128710553</v>
      </c>
      <c r="S280" s="162">
        <v>108</v>
      </c>
      <c r="T280" s="111">
        <f>S280+T279</f>
        <v>28495</v>
      </c>
      <c r="U280" s="130">
        <f>O280-S280</f>
        <v>65</v>
      </c>
      <c r="V280" s="111">
        <f>U280+V279</f>
        <v>-644</v>
      </c>
      <c r="W280" s="174">
        <v>137</v>
      </c>
      <c r="X280" s="184"/>
      <c r="Y280" s="16"/>
      <c r="Z280" s="185"/>
      <c r="AA280" s="176"/>
      <c r="AB280" s="111"/>
      <c r="AC280" s="111"/>
      <c r="AD280" s="111"/>
      <c r="AE280" s="197"/>
      <c r="AF280" s="15"/>
      <c r="AG280" s="198"/>
      <c r="AH280" s="176"/>
      <c r="AI280" s="111"/>
      <c r="AJ280" s="111"/>
      <c r="AK280" s="111"/>
      <c r="AL280" s="270"/>
      <c r="AM280" s="84"/>
      <c r="AN280" s="6"/>
      <c r="AO280" s="6"/>
      <c r="AP280" s="6"/>
      <c r="AQ280" s="271"/>
      <c r="AR280" s="6"/>
    </row>
    <row r="281" spans="1:45" x14ac:dyDescent="0.25">
      <c r="A281" s="18" t="s">
        <v>1146</v>
      </c>
      <c r="B281" s="68"/>
      <c r="C281" s="142" t="s">
        <v>742</v>
      </c>
      <c r="D281" s="76" t="s">
        <v>911</v>
      </c>
      <c r="E281" s="74">
        <f>I281+J281+K281+L281+M281+N281+O281+AL281+AN281+AO281+AP281+AQ281+AR281</f>
        <v>34</v>
      </c>
      <c r="F281" s="256">
        <f>E281+F280</f>
        <v>40526</v>
      </c>
      <c r="G281" s="257">
        <f>F281/55165</f>
        <v>0.73463246623765066</v>
      </c>
      <c r="H281" s="258"/>
      <c r="I281" s="6"/>
      <c r="J281" s="299">
        <v>2</v>
      </c>
      <c r="K281" s="267"/>
      <c r="L281" s="268"/>
      <c r="M281" s="300">
        <v>14</v>
      </c>
      <c r="N281" s="300">
        <v>5</v>
      </c>
      <c r="O281" s="296">
        <v>13</v>
      </c>
      <c r="P281" s="78">
        <f>P280+O281</f>
        <v>27864</v>
      </c>
      <c r="Q281" s="88">
        <f>P281/42918</f>
        <v>0.64923808192366839</v>
      </c>
      <c r="R281" s="168">
        <f>100-(P281/42918*100)</f>
        <v>35.076191807633165</v>
      </c>
      <c r="S281" s="162">
        <v>4</v>
      </c>
      <c r="T281" s="111">
        <f>S281+T280</f>
        <v>28499</v>
      </c>
      <c r="U281" s="130">
        <f>O281-S281</f>
        <v>9</v>
      </c>
      <c r="V281" s="111">
        <f>U281+V280</f>
        <v>-635</v>
      </c>
      <c r="W281" s="174">
        <v>13</v>
      </c>
      <c r="X281" s="184"/>
      <c r="Y281" s="16"/>
      <c r="Z281" s="185"/>
      <c r="AA281" s="176"/>
      <c r="AB281" s="111"/>
      <c r="AC281" s="111"/>
      <c r="AD281" s="111"/>
      <c r="AE281" s="197"/>
      <c r="AF281" s="15"/>
      <c r="AG281" s="198"/>
      <c r="AH281" s="176"/>
      <c r="AI281" s="111"/>
      <c r="AJ281" s="111"/>
      <c r="AK281" s="111"/>
      <c r="AL281" s="270"/>
      <c r="AM281" s="84"/>
      <c r="AN281" s="6"/>
      <c r="AO281" s="6"/>
      <c r="AP281" s="6"/>
      <c r="AQ281" s="271"/>
      <c r="AR281" s="6"/>
    </row>
    <row r="282" spans="1:45" x14ac:dyDescent="0.25">
      <c r="A282" s="18" t="s">
        <v>1147</v>
      </c>
      <c r="B282" s="68"/>
      <c r="C282" s="142" t="s">
        <v>740</v>
      </c>
      <c r="D282" s="76" t="s">
        <v>911</v>
      </c>
      <c r="E282" s="74">
        <f>I282+J282+K282+L282+M282+N282+O282+AL282+AN282+AO282+AP282+AQ282+AR282</f>
        <v>103</v>
      </c>
      <c r="F282" s="256">
        <f>E282+F281</f>
        <v>40629</v>
      </c>
      <c r="G282" s="257">
        <f>F282/55165</f>
        <v>0.73649959213269278</v>
      </c>
      <c r="H282" s="258"/>
      <c r="I282" s="6"/>
      <c r="J282" s="299">
        <v>6</v>
      </c>
      <c r="K282" s="267"/>
      <c r="L282" s="268"/>
      <c r="M282" s="300">
        <v>41</v>
      </c>
      <c r="N282" s="300">
        <v>20</v>
      </c>
      <c r="O282" s="296">
        <v>36</v>
      </c>
      <c r="P282" s="78">
        <f>P281+O282</f>
        <v>27900</v>
      </c>
      <c r="Q282" s="88">
        <f>P282/42918</f>
        <v>0.65007689081504261</v>
      </c>
      <c r="R282" s="168">
        <f>100-(P282/42918*100)</f>
        <v>34.992310918495733</v>
      </c>
      <c r="S282" s="162">
        <v>13</v>
      </c>
      <c r="T282" s="111">
        <f>S282+T281</f>
        <v>28512</v>
      </c>
      <c r="U282" s="130">
        <f>O282-S282</f>
        <v>23</v>
      </c>
      <c r="V282" s="111">
        <f>U282+V281</f>
        <v>-612</v>
      </c>
      <c r="W282" s="174">
        <v>53</v>
      </c>
      <c r="X282" s="184"/>
      <c r="Y282" s="16"/>
      <c r="Z282" s="185"/>
      <c r="AA282" s="176"/>
      <c r="AB282" s="111"/>
      <c r="AC282" s="111"/>
      <c r="AD282" s="111"/>
      <c r="AE282" s="197"/>
      <c r="AF282" s="15"/>
      <c r="AG282" s="198"/>
      <c r="AH282" s="176"/>
      <c r="AI282" s="111"/>
      <c r="AJ282" s="111"/>
      <c r="AK282" s="111"/>
      <c r="AL282" s="270"/>
      <c r="AM282" s="84"/>
      <c r="AN282" s="6"/>
      <c r="AO282" s="6"/>
      <c r="AP282" s="6"/>
      <c r="AQ282" s="271"/>
      <c r="AR282" s="6"/>
    </row>
    <row r="283" spans="1:45" x14ac:dyDescent="0.25">
      <c r="A283" s="18" t="s">
        <v>1148</v>
      </c>
      <c r="B283" s="68"/>
      <c r="C283" s="142" t="s">
        <v>737</v>
      </c>
      <c r="D283" s="76" t="s">
        <v>911</v>
      </c>
      <c r="E283" s="74">
        <f>I283+J283+K283+L283+M283+N283+O283+AL283+AN283+AO283+AP283+AQ283+AR283</f>
        <v>69</v>
      </c>
      <c r="F283" s="256">
        <f>E283+F282</f>
        <v>40698</v>
      </c>
      <c r="G283" s="257">
        <f>F283/55165</f>
        <v>0.73775038520801228</v>
      </c>
      <c r="H283" s="258"/>
      <c r="I283" s="6"/>
      <c r="J283" s="299">
        <v>4</v>
      </c>
      <c r="K283" s="267"/>
      <c r="L283" s="268"/>
      <c r="M283" s="300">
        <v>27</v>
      </c>
      <c r="N283" s="300">
        <v>10</v>
      </c>
      <c r="O283" s="296">
        <v>28</v>
      </c>
      <c r="P283" s="78">
        <f>P282+O283</f>
        <v>27928</v>
      </c>
      <c r="Q283" s="88">
        <f>P283/42918</f>
        <v>0.65072929773055599</v>
      </c>
      <c r="R283" s="168">
        <f>100-(P283/42918*100)</f>
        <v>34.927070226944394</v>
      </c>
      <c r="S283" s="162">
        <v>13</v>
      </c>
      <c r="T283" s="111">
        <f>S283+T282</f>
        <v>28525</v>
      </c>
      <c r="U283" s="130">
        <f>O283-S283</f>
        <v>15</v>
      </c>
      <c r="V283" s="111">
        <f>U283+V282</f>
        <v>-597</v>
      </c>
      <c r="W283" s="174">
        <v>51</v>
      </c>
      <c r="X283" s="184"/>
      <c r="Y283" s="16"/>
      <c r="Z283" s="185"/>
      <c r="AA283" s="176"/>
      <c r="AB283" s="111"/>
      <c r="AC283" s="111"/>
      <c r="AD283" s="111"/>
      <c r="AE283" s="197"/>
      <c r="AF283" s="15"/>
      <c r="AG283" s="198"/>
      <c r="AH283" s="176"/>
      <c r="AI283" s="111"/>
      <c r="AJ283" s="111"/>
      <c r="AK283" s="111"/>
      <c r="AL283" s="270"/>
      <c r="AM283" s="84"/>
      <c r="AN283" s="6"/>
      <c r="AO283" s="6"/>
      <c r="AP283" s="6"/>
      <c r="AQ283" s="271"/>
      <c r="AR283" s="6"/>
    </row>
    <row r="284" spans="1:45" x14ac:dyDescent="0.25">
      <c r="A284" s="18" t="s">
        <v>1149</v>
      </c>
      <c r="B284" s="68"/>
      <c r="C284" s="142" t="s">
        <v>739</v>
      </c>
      <c r="D284" s="76" t="s">
        <v>911</v>
      </c>
      <c r="E284" s="74">
        <f>I284+J284+K284+L284+M284+N284+O284+AL284+AN284+AO284+AP284+AQ284+AR284</f>
        <v>34</v>
      </c>
      <c r="F284" s="256">
        <f>E284+F283</f>
        <v>40732</v>
      </c>
      <c r="G284" s="257">
        <f>F284/55165</f>
        <v>0.73836671802773501</v>
      </c>
      <c r="H284" s="258"/>
      <c r="I284" s="6"/>
      <c r="J284" s="299">
        <v>2</v>
      </c>
      <c r="K284" s="267"/>
      <c r="L284" s="268"/>
      <c r="M284" s="300">
        <v>14</v>
      </c>
      <c r="N284" s="300">
        <v>5</v>
      </c>
      <c r="O284" s="296">
        <v>13</v>
      </c>
      <c r="P284" s="78">
        <f>P283+O284</f>
        <v>27941</v>
      </c>
      <c r="Q284" s="88">
        <f>P284/42918</f>
        <v>0.65103220094132996</v>
      </c>
      <c r="R284" s="168">
        <f>100-(P284/42918*100)</f>
        <v>34.896779905867007</v>
      </c>
      <c r="S284" s="162">
        <v>4</v>
      </c>
      <c r="T284" s="111">
        <f>S284+T283</f>
        <v>28529</v>
      </c>
      <c r="U284" s="130">
        <f>O284-S284</f>
        <v>9</v>
      </c>
      <c r="V284" s="111">
        <f>U284+V283</f>
        <v>-588</v>
      </c>
      <c r="W284" s="174">
        <v>14</v>
      </c>
      <c r="X284" s="184"/>
      <c r="Y284" s="16"/>
      <c r="Z284" s="185"/>
      <c r="AA284" s="176"/>
      <c r="AB284" s="111"/>
      <c r="AC284" s="111"/>
      <c r="AD284" s="111"/>
      <c r="AE284" s="197"/>
      <c r="AF284" s="15"/>
      <c r="AG284" s="198"/>
      <c r="AH284" s="176"/>
      <c r="AI284" s="111"/>
      <c r="AJ284" s="111"/>
      <c r="AK284" s="111"/>
      <c r="AL284" s="270"/>
      <c r="AM284" s="84"/>
      <c r="AN284" s="6"/>
      <c r="AO284" s="6"/>
      <c r="AP284" s="6"/>
      <c r="AQ284" s="271"/>
      <c r="AR284" s="6"/>
    </row>
    <row r="285" spans="1:45" x14ac:dyDescent="0.25">
      <c r="A285" s="18" t="s">
        <v>1150</v>
      </c>
      <c r="B285" s="68"/>
      <c r="C285" s="142" t="s">
        <v>744</v>
      </c>
      <c r="D285" s="76" t="s">
        <v>911</v>
      </c>
      <c r="E285" s="74">
        <f>I285+J285+K285+L285+M285+N285+O285+AL285+AN285+AO285+AP285+AQ285+AR285</f>
        <v>69</v>
      </c>
      <c r="F285" s="256">
        <f>E285+F284</f>
        <v>40801</v>
      </c>
      <c r="G285" s="257">
        <f>F285/55165</f>
        <v>0.73961751110305451</v>
      </c>
      <c r="H285" s="258"/>
      <c r="I285" s="6"/>
      <c r="J285" s="299">
        <v>4</v>
      </c>
      <c r="K285" s="267"/>
      <c r="L285" s="268"/>
      <c r="M285" s="300">
        <v>27</v>
      </c>
      <c r="N285" s="300">
        <v>10</v>
      </c>
      <c r="O285" s="296">
        <v>28</v>
      </c>
      <c r="P285" s="78">
        <f>P284+O285</f>
        <v>27969</v>
      </c>
      <c r="Q285" s="88">
        <f>P285/42918</f>
        <v>0.65168460785684323</v>
      </c>
      <c r="R285" s="168">
        <f>100-(P285/42918*100)</f>
        <v>34.831539214315683</v>
      </c>
      <c r="S285" s="162">
        <v>13</v>
      </c>
      <c r="T285" s="111">
        <f>S285+T284</f>
        <v>28542</v>
      </c>
      <c r="U285" s="130">
        <f>O285-S285</f>
        <v>15</v>
      </c>
      <c r="V285" s="111">
        <f>U285+V284</f>
        <v>-573</v>
      </c>
      <c r="W285" s="174">
        <v>42</v>
      </c>
      <c r="X285" s="184"/>
      <c r="Y285" s="16"/>
      <c r="Z285" s="185"/>
      <c r="AA285" s="176"/>
      <c r="AB285" s="111"/>
      <c r="AC285" s="111"/>
      <c r="AD285" s="111"/>
      <c r="AE285" s="197"/>
      <c r="AF285" s="15"/>
      <c r="AG285" s="198"/>
      <c r="AH285" s="176"/>
      <c r="AI285" s="111"/>
      <c r="AJ285" s="111"/>
      <c r="AK285" s="111"/>
      <c r="AL285" s="270"/>
      <c r="AM285" s="84"/>
      <c r="AN285" s="6"/>
      <c r="AO285" s="6"/>
      <c r="AP285" s="6"/>
      <c r="AQ285" s="271"/>
      <c r="AR285" s="6"/>
    </row>
    <row r="286" spans="1:45" x14ac:dyDescent="0.25">
      <c r="A286" s="18" t="s">
        <v>1151</v>
      </c>
      <c r="B286" s="68"/>
      <c r="C286" s="142" t="s">
        <v>743</v>
      </c>
      <c r="D286" s="76" t="s">
        <v>911</v>
      </c>
      <c r="E286" s="74">
        <f>I286+J286+K286+L286+M286+N286+O286+AL286+AN286+AO286+AP286+AQ286+AR286</f>
        <v>34</v>
      </c>
      <c r="F286" s="256">
        <f>E286+F285</f>
        <v>40835</v>
      </c>
      <c r="G286" s="257">
        <f>F286/55165</f>
        <v>0.74023384392277713</v>
      </c>
      <c r="H286" s="258"/>
      <c r="I286" s="6"/>
      <c r="J286" s="299">
        <v>2</v>
      </c>
      <c r="K286" s="267"/>
      <c r="L286" s="268"/>
      <c r="M286" s="300">
        <v>14</v>
      </c>
      <c r="N286" s="300">
        <v>5</v>
      </c>
      <c r="O286" s="296">
        <v>13</v>
      </c>
      <c r="P286" s="78">
        <f>P285+O286</f>
        <v>27982</v>
      </c>
      <c r="Q286" s="88">
        <f>P286/42918</f>
        <v>0.65198751106761732</v>
      </c>
      <c r="R286" s="168">
        <f>100-(P286/42918*100)</f>
        <v>34.801248893238267</v>
      </c>
      <c r="S286" s="162">
        <v>4</v>
      </c>
      <c r="T286" s="111">
        <f>S286+T285</f>
        <v>28546</v>
      </c>
      <c r="U286" s="130">
        <f>O286-S286</f>
        <v>9</v>
      </c>
      <c r="V286" s="111">
        <f>U286+V285</f>
        <v>-564</v>
      </c>
      <c r="W286" s="174">
        <v>25</v>
      </c>
      <c r="X286" s="184"/>
      <c r="Y286" s="16"/>
      <c r="Z286" s="185"/>
      <c r="AA286" s="176"/>
      <c r="AB286" s="111"/>
      <c r="AC286" s="111"/>
      <c r="AD286" s="111"/>
      <c r="AE286" s="197"/>
      <c r="AF286" s="15"/>
      <c r="AG286" s="198"/>
      <c r="AH286" s="176"/>
      <c r="AI286" s="111"/>
      <c r="AJ286" s="111"/>
      <c r="AK286" s="111"/>
      <c r="AL286" s="270"/>
      <c r="AM286" s="84"/>
      <c r="AN286" s="6"/>
      <c r="AO286" s="6"/>
      <c r="AP286" s="6"/>
      <c r="AQ286" s="271"/>
      <c r="AR286" s="6"/>
    </row>
    <row r="287" spans="1:45" x14ac:dyDescent="0.25">
      <c r="A287" s="18" t="s">
        <v>1152</v>
      </c>
      <c r="B287" s="68"/>
      <c r="C287" s="142" t="s">
        <v>741</v>
      </c>
      <c r="D287" s="76" t="s">
        <v>911</v>
      </c>
      <c r="E287" s="74">
        <f>I287+J287+K287+L287+M287+N287+O287+AL287+AN287+AO287+AP287+AQ287+AR287</f>
        <v>69</v>
      </c>
      <c r="F287" s="256">
        <f>E287+F286</f>
        <v>40904</v>
      </c>
      <c r="G287" s="257">
        <f>F287/55165</f>
        <v>0.74148463699809664</v>
      </c>
      <c r="H287" s="258"/>
      <c r="I287" s="6"/>
      <c r="J287" s="299">
        <v>4</v>
      </c>
      <c r="K287" s="267"/>
      <c r="L287" s="268"/>
      <c r="M287" s="300">
        <v>27</v>
      </c>
      <c r="N287" s="300">
        <v>10</v>
      </c>
      <c r="O287" s="296">
        <v>28</v>
      </c>
      <c r="P287" s="78">
        <f>P286+O287</f>
        <v>28010</v>
      </c>
      <c r="Q287" s="88">
        <f>P287/42918</f>
        <v>0.65263991798313059</v>
      </c>
      <c r="R287" s="168">
        <f>100-(P287/42918*100)</f>
        <v>34.736008201686943</v>
      </c>
      <c r="S287" s="162">
        <v>13</v>
      </c>
      <c r="T287" s="111">
        <f>S287+T286</f>
        <v>28559</v>
      </c>
      <c r="U287" s="130">
        <f>O287-S287</f>
        <v>15</v>
      </c>
      <c r="V287" s="111">
        <f>U287+V286</f>
        <v>-549</v>
      </c>
      <c r="W287" s="174">
        <v>44</v>
      </c>
      <c r="X287" s="184"/>
      <c r="Y287" s="16"/>
      <c r="Z287" s="185"/>
      <c r="AA287" s="176"/>
      <c r="AB287" s="111"/>
      <c r="AC287" s="111"/>
      <c r="AD287" s="111"/>
      <c r="AE287" s="197"/>
      <c r="AF287" s="15"/>
      <c r="AG287" s="198"/>
      <c r="AH287" s="176"/>
      <c r="AI287" s="111"/>
      <c r="AJ287" s="111"/>
      <c r="AK287" s="111"/>
      <c r="AL287" s="270"/>
      <c r="AM287" s="84"/>
      <c r="AN287" s="6"/>
      <c r="AO287" s="6"/>
      <c r="AP287" s="6"/>
      <c r="AQ287" s="271"/>
      <c r="AR287" s="6"/>
    </row>
    <row r="288" spans="1:45" x14ac:dyDescent="0.25">
      <c r="A288" s="18" t="s">
        <v>1153</v>
      </c>
      <c r="B288" s="68"/>
      <c r="C288" s="142" t="s">
        <v>873</v>
      </c>
      <c r="D288" s="76"/>
      <c r="E288" s="74">
        <f>I288+J288+K288+L288+M288+N288+O288+AL288+AN288+AO288+AP288+AQ288+AR288</f>
        <v>47</v>
      </c>
      <c r="F288" s="256">
        <f>E288+F287</f>
        <v>40951</v>
      </c>
      <c r="G288" s="257">
        <f>F288/55165</f>
        <v>0.74233662648418386</v>
      </c>
      <c r="H288" s="258"/>
      <c r="I288" s="6"/>
      <c r="J288" s="267"/>
      <c r="K288" s="267"/>
      <c r="L288" s="268">
        <v>18</v>
      </c>
      <c r="M288" s="268"/>
      <c r="N288" s="300">
        <v>5</v>
      </c>
      <c r="O288" s="296">
        <v>24</v>
      </c>
      <c r="P288" s="78">
        <f>P287+O288</f>
        <v>28034</v>
      </c>
      <c r="Q288" s="88">
        <f>P288/42918</f>
        <v>0.65319912391071344</v>
      </c>
      <c r="R288" s="168">
        <f>100-(P288/42918*100)</f>
        <v>34.680087608928659</v>
      </c>
      <c r="S288" s="162">
        <v>5</v>
      </c>
      <c r="T288" s="111">
        <f>S288+T287</f>
        <v>28564</v>
      </c>
      <c r="U288" s="130">
        <f>O288-S288</f>
        <v>19</v>
      </c>
      <c r="V288" s="111">
        <f>U288+V287</f>
        <v>-530</v>
      </c>
      <c r="W288" s="174"/>
      <c r="X288" s="184"/>
      <c r="Y288" s="16"/>
      <c r="Z288" s="185"/>
      <c r="AA288" s="176"/>
      <c r="AB288" s="111"/>
      <c r="AC288" s="111"/>
      <c r="AD288" s="111"/>
      <c r="AE288" s="197"/>
      <c r="AF288" s="15"/>
      <c r="AG288" s="198"/>
      <c r="AH288" s="176"/>
      <c r="AI288" s="111"/>
      <c r="AJ288" s="111"/>
      <c r="AK288" s="111"/>
      <c r="AL288" s="270"/>
      <c r="AM288" s="84"/>
      <c r="AN288" s="6"/>
      <c r="AO288" s="6"/>
      <c r="AP288" s="6"/>
      <c r="AQ288" s="271"/>
      <c r="AR288" s="6"/>
    </row>
    <row r="289" spans="1:45" x14ac:dyDescent="0.25">
      <c r="A289" s="18" t="s">
        <v>1154</v>
      </c>
      <c r="B289" s="68"/>
      <c r="C289" s="142" t="s">
        <v>821</v>
      </c>
      <c r="D289" s="76" t="s">
        <v>911</v>
      </c>
      <c r="E289" s="74">
        <f>I289+J289+K289+L289+M289+N289+O289+AL289+AN289+AO289+AP289+AQ289+AR289</f>
        <v>356</v>
      </c>
      <c r="F289" s="256">
        <f>E289+F288</f>
        <v>41307</v>
      </c>
      <c r="G289" s="257">
        <f>F289/55165</f>
        <v>0.74878999365539745</v>
      </c>
      <c r="H289" s="258"/>
      <c r="I289" s="6"/>
      <c r="J289" s="267"/>
      <c r="K289" s="267"/>
      <c r="L289" s="268"/>
      <c r="M289" s="268"/>
      <c r="N289" s="300">
        <v>49</v>
      </c>
      <c r="O289" s="296">
        <v>255</v>
      </c>
      <c r="P289" s="78">
        <f>P288+O289</f>
        <v>28289</v>
      </c>
      <c r="Q289" s="88">
        <f>P289/42918</f>
        <v>0.65914068689128102</v>
      </c>
      <c r="R289" s="168">
        <f>100-(P289/42918*100)</f>
        <v>34.085931310871899</v>
      </c>
      <c r="S289" s="162">
        <v>251</v>
      </c>
      <c r="T289" s="111">
        <f>S289+T288</f>
        <v>28815</v>
      </c>
      <c r="U289" s="130">
        <f>O289-S289</f>
        <v>4</v>
      </c>
      <c r="V289" s="111">
        <f>U289+V288</f>
        <v>-526</v>
      </c>
      <c r="W289" s="174">
        <v>110</v>
      </c>
      <c r="X289" s="184"/>
      <c r="Y289" s="16"/>
      <c r="Z289" s="185"/>
      <c r="AA289" s="176"/>
      <c r="AB289" s="111"/>
      <c r="AC289" s="111"/>
      <c r="AD289" s="111"/>
      <c r="AE289" s="197"/>
      <c r="AF289" s="15"/>
      <c r="AG289" s="198"/>
      <c r="AH289" s="176"/>
      <c r="AI289" s="111"/>
      <c r="AJ289" s="111"/>
      <c r="AK289" s="111"/>
      <c r="AL289" s="270"/>
      <c r="AM289" s="84"/>
      <c r="AN289" s="6"/>
      <c r="AO289" s="6"/>
      <c r="AP289" s="298">
        <v>52</v>
      </c>
      <c r="AQ289" s="271"/>
      <c r="AR289" s="6"/>
    </row>
    <row r="290" spans="1:45" s="3" customFormat="1" x14ac:dyDescent="0.25">
      <c r="A290" s="18" t="s">
        <v>76</v>
      </c>
      <c r="B290" s="68"/>
      <c r="C290" s="142" t="s">
        <v>1031</v>
      </c>
      <c r="D290" s="76">
        <v>9.8000000000000007</v>
      </c>
      <c r="E290" s="74">
        <f>I290+J290+K290+L290+M290+N290+O290+AL290+AN290+AO290+AP290+AQ290+AR290</f>
        <v>357</v>
      </c>
      <c r="F290" s="256">
        <f>E290+F289</f>
        <v>41664</v>
      </c>
      <c r="G290" s="257">
        <f>F290/55165</f>
        <v>0.75526148826248529</v>
      </c>
      <c r="H290" s="258"/>
      <c r="I290" s="6"/>
      <c r="J290" s="267"/>
      <c r="K290" s="267"/>
      <c r="L290" s="300">
        <v>178</v>
      </c>
      <c r="M290" s="268"/>
      <c r="N290" s="300">
        <v>49</v>
      </c>
      <c r="O290" s="296">
        <v>130</v>
      </c>
      <c r="P290" s="78">
        <f>P289+O290</f>
        <v>28419</v>
      </c>
      <c r="Q290" s="88">
        <f>P290/42918</f>
        <v>0.66216971899902144</v>
      </c>
      <c r="R290" s="168">
        <f>100-(P290/42918*100)</f>
        <v>33.783028100097852</v>
      </c>
      <c r="S290" s="162">
        <v>130</v>
      </c>
      <c r="T290" s="111">
        <f>S290+T289</f>
        <v>28945</v>
      </c>
      <c r="U290" s="130">
        <f>O290-S290</f>
        <v>0</v>
      </c>
      <c r="V290" s="111">
        <f>U290+V289</f>
        <v>-526</v>
      </c>
      <c r="W290" s="174">
        <v>45</v>
      </c>
      <c r="X290" s="184"/>
      <c r="Y290" s="16"/>
      <c r="Z290" s="185"/>
      <c r="AA290" s="176"/>
      <c r="AB290" s="111"/>
      <c r="AC290" s="111"/>
      <c r="AD290" s="111"/>
      <c r="AE290" s="197"/>
      <c r="AF290" s="15"/>
      <c r="AG290" s="198"/>
      <c r="AH290" s="176"/>
      <c r="AI290" s="111"/>
      <c r="AJ290" s="111"/>
      <c r="AK290" s="111"/>
      <c r="AL290" s="270"/>
      <c r="AM290" s="84"/>
      <c r="AN290" s="6"/>
      <c r="AO290" s="6"/>
      <c r="AP290" s="6"/>
      <c r="AQ290" s="271"/>
      <c r="AR290" s="6"/>
      <c r="AS290" s="4"/>
    </row>
    <row r="291" spans="1:45" s="3" customFormat="1" x14ac:dyDescent="0.25">
      <c r="A291" s="18" t="s">
        <v>77</v>
      </c>
      <c r="B291" s="68"/>
      <c r="C291" s="142" t="s">
        <v>867</v>
      </c>
      <c r="D291" s="76"/>
      <c r="E291" s="74">
        <f>I291+J291+K291+L291+M291+N291+O291+AL291+AN291+AO291+AP291+AQ291+AR291</f>
        <v>12</v>
      </c>
      <c r="F291" s="256">
        <f>E291+F290</f>
        <v>41676</v>
      </c>
      <c r="G291" s="257">
        <f>F291/55165</f>
        <v>0.75547901749297564</v>
      </c>
      <c r="H291" s="258"/>
      <c r="I291" s="6"/>
      <c r="J291" s="267"/>
      <c r="K291" s="267"/>
      <c r="L291" s="268"/>
      <c r="M291" s="268"/>
      <c r="N291" s="300"/>
      <c r="O291" s="296">
        <v>12</v>
      </c>
      <c r="P291" s="78">
        <f>P290+O291</f>
        <v>28431</v>
      </c>
      <c r="Q291" s="88">
        <f>P291/42918</f>
        <v>0.66244932196281281</v>
      </c>
      <c r="R291" s="168">
        <f>100-(P291/42918*100)</f>
        <v>33.755067803718717</v>
      </c>
      <c r="S291" s="162">
        <v>12</v>
      </c>
      <c r="T291" s="111">
        <f>S291+T290</f>
        <v>28957</v>
      </c>
      <c r="U291" s="130">
        <f>O291-S291</f>
        <v>0</v>
      </c>
      <c r="V291" s="111">
        <f>U291+V290</f>
        <v>-526</v>
      </c>
      <c r="W291" s="174"/>
      <c r="X291" s="184"/>
      <c r="Y291" s="16"/>
      <c r="Z291" s="185"/>
      <c r="AA291" s="176"/>
      <c r="AB291" s="111"/>
      <c r="AC291" s="111"/>
      <c r="AD291" s="111"/>
      <c r="AE291" s="197"/>
      <c r="AF291" s="15"/>
      <c r="AG291" s="198"/>
      <c r="AH291" s="176"/>
      <c r="AI291" s="111"/>
      <c r="AJ291" s="111"/>
      <c r="AK291" s="111"/>
      <c r="AL291" s="270"/>
      <c r="AM291" s="84"/>
      <c r="AN291" s="6"/>
      <c r="AO291" s="6"/>
      <c r="AP291" s="6"/>
      <c r="AQ291" s="271"/>
      <c r="AR291" s="6"/>
      <c r="AS291" s="4"/>
    </row>
    <row r="292" spans="1:45" x14ac:dyDescent="0.25">
      <c r="A292" s="18" t="s">
        <v>1155</v>
      </c>
      <c r="B292" s="68"/>
      <c r="C292" s="142" t="s">
        <v>781</v>
      </c>
      <c r="D292" s="76">
        <v>16.8</v>
      </c>
      <c r="E292" s="74">
        <f>I292+J292+K292+L292+M292+N292+O292+AL292+AN292+AO292+AP292+AQ292+AR292</f>
        <v>194</v>
      </c>
      <c r="F292" s="256">
        <f>E292+F291</f>
        <v>41870</v>
      </c>
      <c r="G292" s="257">
        <f>F292/55165</f>
        <v>0.75899574005256953</v>
      </c>
      <c r="H292" s="258"/>
      <c r="I292" s="6"/>
      <c r="J292" s="267"/>
      <c r="K292" s="267"/>
      <c r="L292" s="268"/>
      <c r="M292" s="268"/>
      <c r="N292" s="300"/>
      <c r="O292" s="296">
        <v>194</v>
      </c>
      <c r="P292" s="78">
        <f>P291+O292</f>
        <v>28625</v>
      </c>
      <c r="Q292" s="88">
        <f>P292/42918</f>
        <v>0.66696956987744072</v>
      </c>
      <c r="R292" s="168">
        <f>100-(P292/42918*100)</f>
        <v>33.303043012255927</v>
      </c>
      <c r="S292" s="162">
        <v>194</v>
      </c>
      <c r="T292" s="111">
        <f>S292+T291</f>
        <v>29151</v>
      </c>
      <c r="U292" s="130">
        <f>O292-S292</f>
        <v>0</v>
      </c>
      <c r="V292" s="111">
        <f>U292+V291</f>
        <v>-526</v>
      </c>
      <c r="W292" s="174">
        <v>3</v>
      </c>
      <c r="X292" s="184"/>
      <c r="Y292" s="16"/>
      <c r="Z292" s="185"/>
      <c r="AA292" s="176"/>
      <c r="AB292" s="111"/>
      <c r="AC292" s="111"/>
      <c r="AD292" s="111"/>
      <c r="AE292" s="197"/>
      <c r="AF292" s="15"/>
      <c r="AG292" s="198"/>
      <c r="AH292" s="176"/>
      <c r="AI292" s="111"/>
      <c r="AJ292" s="111"/>
      <c r="AK292" s="111"/>
      <c r="AL292" s="270"/>
      <c r="AM292" s="84"/>
      <c r="AN292" s="6"/>
      <c r="AO292" s="6"/>
      <c r="AP292" s="6"/>
      <c r="AQ292" s="271"/>
      <c r="AR292" s="6"/>
    </row>
    <row r="293" spans="1:45" s="3" customFormat="1" x14ac:dyDescent="0.25">
      <c r="A293" s="18" t="s">
        <v>1156</v>
      </c>
      <c r="B293" s="68"/>
      <c r="C293" s="142" t="s">
        <v>782</v>
      </c>
      <c r="D293" s="76" t="s">
        <v>911</v>
      </c>
      <c r="E293" s="74">
        <f>I293+J293+K293+L293+M293+N293+O293+AL293+AN293+AO293+AP293+AQ293+AR293</f>
        <v>9</v>
      </c>
      <c r="F293" s="256">
        <f>E293+F292</f>
        <v>41879</v>
      </c>
      <c r="G293" s="257">
        <f>F293/55165</f>
        <v>0.75915888697543732</v>
      </c>
      <c r="H293" s="258"/>
      <c r="I293" s="6"/>
      <c r="J293" s="299">
        <v>2</v>
      </c>
      <c r="K293" s="267"/>
      <c r="L293" s="268"/>
      <c r="M293" s="268"/>
      <c r="N293" s="300"/>
      <c r="O293" s="296">
        <v>7</v>
      </c>
      <c r="P293" s="78">
        <f>P292+O293</f>
        <v>28632</v>
      </c>
      <c r="Q293" s="88">
        <f>P293/42918</f>
        <v>0.66713267160631906</v>
      </c>
      <c r="R293" s="168">
        <f>100-(P293/42918*100)</f>
        <v>33.286732839368099</v>
      </c>
      <c r="S293" s="162">
        <v>4</v>
      </c>
      <c r="T293" s="111">
        <f>S293+T292</f>
        <v>29155</v>
      </c>
      <c r="U293" s="130">
        <f>O293-S293</f>
        <v>3</v>
      </c>
      <c r="V293" s="111">
        <f>U293+V292</f>
        <v>-523</v>
      </c>
      <c r="W293" s="174">
        <v>4</v>
      </c>
      <c r="X293" s="184"/>
      <c r="Y293" s="16"/>
      <c r="Z293" s="185"/>
      <c r="AA293" s="176"/>
      <c r="AB293" s="111"/>
      <c r="AC293" s="111"/>
      <c r="AD293" s="111"/>
      <c r="AE293" s="197"/>
      <c r="AF293" s="15"/>
      <c r="AG293" s="198"/>
      <c r="AH293" s="176"/>
      <c r="AI293" s="111"/>
      <c r="AJ293" s="111"/>
      <c r="AK293" s="111"/>
      <c r="AL293" s="270"/>
      <c r="AM293" s="84"/>
      <c r="AN293" s="6"/>
      <c r="AO293" s="6"/>
      <c r="AP293" s="6"/>
      <c r="AQ293" s="271"/>
      <c r="AR293" s="6"/>
      <c r="AS293" s="4"/>
    </row>
    <row r="294" spans="1:45" s="3" customFormat="1" x14ac:dyDescent="0.25">
      <c r="A294" s="18" t="s">
        <v>1157</v>
      </c>
      <c r="B294" s="68"/>
      <c r="C294" s="142" t="s">
        <v>790</v>
      </c>
      <c r="D294" s="76">
        <v>7.6</v>
      </c>
      <c r="E294" s="74">
        <f>I294+J294+K294+L294+M294+N294+O294+AL294+AN294+AO294+AP294+AQ294+AR294</f>
        <v>128</v>
      </c>
      <c r="F294" s="256">
        <f>E294+F293</f>
        <v>42007</v>
      </c>
      <c r="G294" s="257">
        <f>F294/55165</f>
        <v>0.76147919876733439</v>
      </c>
      <c r="H294" s="258"/>
      <c r="I294" s="6"/>
      <c r="J294" s="267"/>
      <c r="K294" s="267"/>
      <c r="L294" s="268"/>
      <c r="M294" s="268"/>
      <c r="N294" s="300">
        <v>73</v>
      </c>
      <c r="O294" s="296">
        <v>55</v>
      </c>
      <c r="P294" s="78">
        <f>P293+O294</f>
        <v>28687</v>
      </c>
      <c r="Q294" s="88">
        <f>P294/42918</f>
        <v>0.668414185190363</v>
      </c>
      <c r="R294" s="168">
        <f>100-(P294/42918*100)</f>
        <v>33.158581480963704</v>
      </c>
      <c r="S294" s="162">
        <v>55</v>
      </c>
      <c r="T294" s="111">
        <f>S294+T293</f>
        <v>29210</v>
      </c>
      <c r="U294" s="130">
        <f>O294-S294</f>
        <v>0</v>
      </c>
      <c r="V294" s="111">
        <f>U294+V293</f>
        <v>-523</v>
      </c>
      <c r="W294" s="174">
        <v>32</v>
      </c>
      <c r="X294" s="184"/>
      <c r="Y294" s="16"/>
      <c r="Z294" s="185"/>
      <c r="AA294" s="176"/>
      <c r="AB294" s="111"/>
      <c r="AC294" s="111"/>
      <c r="AD294" s="111"/>
      <c r="AE294" s="197"/>
      <c r="AF294" s="15"/>
      <c r="AG294" s="198"/>
      <c r="AH294" s="176"/>
      <c r="AI294" s="111"/>
      <c r="AJ294" s="111"/>
      <c r="AK294" s="111"/>
      <c r="AL294" s="270"/>
      <c r="AM294" s="84"/>
      <c r="AN294" s="6"/>
      <c r="AO294" s="6"/>
      <c r="AP294" s="6"/>
      <c r="AQ294" s="271"/>
      <c r="AR294" s="6"/>
      <c r="AS294" s="4"/>
    </row>
    <row r="295" spans="1:45" x14ac:dyDescent="0.25">
      <c r="A295" s="18" t="s">
        <v>78</v>
      </c>
      <c r="B295" s="68"/>
      <c r="C295" s="142" t="s">
        <v>1032</v>
      </c>
      <c r="D295" s="76" t="s">
        <v>911</v>
      </c>
      <c r="E295" s="74">
        <f>I295+J295+K295+L295+M295+N295+O295+AL295+AN295+AO295+AP295+AQ295+AR295</f>
        <v>53</v>
      </c>
      <c r="F295" s="256">
        <f>E295+F294</f>
        <v>42060</v>
      </c>
      <c r="G295" s="257">
        <f>F295/55165</f>
        <v>0.76243995286866673</v>
      </c>
      <c r="H295" s="258"/>
      <c r="I295" s="6"/>
      <c r="J295" s="267"/>
      <c r="K295" s="267"/>
      <c r="L295" s="268"/>
      <c r="M295" s="268"/>
      <c r="N295" s="300">
        <v>13</v>
      </c>
      <c r="O295" s="296">
        <v>40</v>
      </c>
      <c r="P295" s="78">
        <f>P294+O295</f>
        <v>28727</v>
      </c>
      <c r="Q295" s="88">
        <f>P295/42918</f>
        <v>0.66934619506966775</v>
      </c>
      <c r="R295" s="168">
        <f>100-(P295/42918*100)</f>
        <v>33.065380493033231</v>
      </c>
      <c r="S295" s="162">
        <v>40</v>
      </c>
      <c r="T295" s="111">
        <f>S295+T294</f>
        <v>29250</v>
      </c>
      <c r="U295" s="130">
        <f>O295-S295</f>
        <v>0</v>
      </c>
      <c r="V295" s="111">
        <f>U295+V294</f>
        <v>-523</v>
      </c>
      <c r="W295" s="174">
        <v>33</v>
      </c>
      <c r="X295" s="184"/>
      <c r="Y295" s="16"/>
      <c r="Z295" s="185"/>
      <c r="AA295" s="176"/>
      <c r="AB295" s="111"/>
      <c r="AC295" s="111"/>
      <c r="AD295" s="111"/>
      <c r="AE295" s="197"/>
      <c r="AF295" s="15"/>
      <c r="AG295" s="198"/>
      <c r="AH295" s="176"/>
      <c r="AI295" s="111"/>
      <c r="AJ295" s="111"/>
      <c r="AK295" s="111"/>
      <c r="AL295" s="270"/>
      <c r="AM295" s="84"/>
      <c r="AN295" s="6"/>
      <c r="AO295" s="6"/>
      <c r="AP295" s="6"/>
      <c r="AQ295" s="271"/>
      <c r="AR295" s="6"/>
    </row>
    <row r="296" spans="1:45" x14ac:dyDescent="0.25">
      <c r="A296" s="18" t="s">
        <v>1158</v>
      </c>
      <c r="B296" s="68"/>
      <c r="C296" s="142" t="s">
        <v>813</v>
      </c>
      <c r="D296" s="76" t="s">
        <v>911</v>
      </c>
      <c r="E296" s="74">
        <f>I296+J296+K296+L296+M296+N296+O296+AL296+AN296+AO296+AP296+AQ296+AR296</f>
        <v>44</v>
      </c>
      <c r="F296" s="256">
        <f>E296+F295</f>
        <v>42104</v>
      </c>
      <c r="G296" s="257">
        <f>F296/55165</f>
        <v>0.76323756004713128</v>
      </c>
      <c r="H296" s="258"/>
      <c r="I296" s="6"/>
      <c r="J296" s="267"/>
      <c r="K296" s="267"/>
      <c r="L296" s="268"/>
      <c r="M296" s="268"/>
      <c r="N296" s="300">
        <v>14</v>
      </c>
      <c r="O296" s="296">
        <v>30</v>
      </c>
      <c r="P296" s="78">
        <f>P295+O296</f>
        <v>28757</v>
      </c>
      <c r="Q296" s="88">
        <f>P296/42918</f>
        <v>0.67004520247914623</v>
      </c>
      <c r="R296" s="168">
        <f>100-(P296/42918*100)</f>
        <v>32.995479752085373</v>
      </c>
      <c r="S296" s="162">
        <v>30</v>
      </c>
      <c r="T296" s="111">
        <f>S296+T295</f>
        <v>29280</v>
      </c>
      <c r="U296" s="130">
        <f>O296-S296</f>
        <v>0</v>
      </c>
      <c r="V296" s="111">
        <f>U296+V295</f>
        <v>-523</v>
      </c>
      <c r="W296" s="174">
        <v>33</v>
      </c>
      <c r="X296" s="184"/>
      <c r="Y296" s="16"/>
      <c r="Z296" s="185"/>
      <c r="AA296" s="176"/>
      <c r="AB296" s="111"/>
      <c r="AC296" s="111"/>
      <c r="AD296" s="111"/>
      <c r="AE296" s="197"/>
      <c r="AF296" s="15"/>
      <c r="AG296" s="198"/>
      <c r="AH296" s="176"/>
      <c r="AI296" s="111"/>
      <c r="AJ296" s="111"/>
      <c r="AK296" s="111"/>
      <c r="AL296" s="270"/>
      <c r="AM296" s="84"/>
      <c r="AN296" s="6"/>
      <c r="AO296" s="6"/>
      <c r="AP296" s="6"/>
      <c r="AQ296" s="271"/>
      <c r="AR296" s="6"/>
    </row>
    <row r="297" spans="1:45" x14ac:dyDescent="0.25">
      <c r="A297" s="18" t="s">
        <v>1159</v>
      </c>
      <c r="B297" s="68"/>
      <c r="C297" s="142" t="s">
        <v>814</v>
      </c>
      <c r="D297" s="76" t="s">
        <v>911</v>
      </c>
      <c r="E297" s="74">
        <f>I297+J297+K297+L297+M297+N297+O297+AL297+AN297+AO297+AP297+AQ297+AR297</f>
        <v>93</v>
      </c>
      <c r="F297" s="256">
        <f>E297+F296</f>
        <v>42197</v>
      </c>
      <c r="G297" s="257">
        <f>F297/55165</f>
        <v>0.76492341158343158</v>
      </c>
      <c r="H297" s="258"/>
      <c r="I297" s="6"/>
      <c r="J297" s="299">
        <v>4</v>
      </c>
      <c r="K297" s="267"/>
      <c r="L297" s="268"/>
      <c r="M297" s="268"/>
      <c r="N297" s="300">
        <v>28</v>
      </c>
      <c r="O297" s="296">
        <v>61</v>
      </c>
      <c r="P297" s="78">
        <f>P296+O297</f>
        <v>28818</v>
      </c>
      <c r="Q297" s="88">
        <f>P297/42918</f>
        <v>0.67146651754508602</v>
      </c>
      <c r="R297" s="168">
        <f>100-(P297/42918*100)</f>
        <v>32.853348245491404</v>
      </c>
      <c r="S297" s="162">
        <v>60</v>
      </c>
      <c r="T297" s="111">
        <f>S297+T296</f>
        <v>29340</v>
      </c>
      <c r="U297" s="130">
        <f>O297-S297</f>
        <v>1</v>
      </c>
      <c r="V297" s="111">
        <f>U297+V296</f>
        <v>-522</v>
      </c>
      <c r="W297" s="174">
        <v>84</v>
      </c>
      <c r="X297" s="184"/>
      <c r="Y297" s="16"/>
      <c r="Z297" s="185"/>
      <c r="AA297" s="176"/>
      <c r="AB297" s="111"/>
      <c r="AC297" s="111"/>
      <c r="AD297" s="111"/>
      <c r="AE297" s="197"/>
      <c r="AF297" s="15"/>
      <c r="AG297" s="198"/>
      <c r="AH297" s="176"/>
      <c r="AI297" s="111"/>
      <c r="AJ297" s="111"/>
      <c r="AK297" s="111"/>
      <c r="AL297" s="270"/>
      <c r="AM297" s="84"/>
      <c r="AN297" s="6"/>
      <c r="AO297" s="6"/>
      <c r="AP297" s="6"/>
      <c r="AQ297" s="271"/>
      <c r="AR297" s="6"/>
    </row>
    <row r="298" spans="1:45" x14ac:dyDescent="0.25">
      <c r="A298" s="18" t="s">
        <v>110</v>
      </c>
      <c r="B298" s="68"/>
      <c r="C298" s="142" t="s">
        <v>776</v>
      </c>
      <c r="D298" s="76" t="s">
        <v>911</v>
      </c>
      <c r="E298" s="74">
        <f>I298+J298+K298+L298+M298+N298+O298+AL298+AN298+AO298+AP298+AQ298+AR298</f>
        <v>93</v>
      </c>
      <c r="F298" s="256">
        <f>E298+F297</f>
        <v>42290</v>
      </c>
      <c r="G298" s="257">
        <f>F298/55165</f>
        <v>0.76660926311973177</v>
      </c>
      <c r="H298" s="258"/>
      <c r="I298" s="6"/>
      <c r="J298" s="299">
        <v>4</v>
      </c>
      <c r="K298" s="267"/>
      <c r="L298" s="268"/>
      <c r="M298" s="268"/>
      <c r="N298" s="300">
        <v>35</v>
      </c>
      <c r="O298" s="296">
        <v>54</v>
      </c>
      <c r="P298" s="78">
        <f>P297+O298</f>
        <v>28872</v>
      </c>
      <c r="Q298" s="88">
        <f>P298/42918</f>
        <v>0.67272473088214735</v>
      </c>
      <c r="R298" s="168">
        <f>100-(P298/42918*100)</f>
        <v>32.727526911785262</v>
      </c>
      <c r="S298" s="162">
        <v>54</v>
      </c>
      <c r="T298" s="111">
        <f>S298+T297</f>
        <v>29394</v>
      </c>
      <c r="U298" s="130">
        <f>O298-S298</f>
        <v>0</v>
      </c>
      <c r="V298" s="111">
        <f>U298+V297</f>
        <v>-522</v>
      </c>
      <c r="W298" s="174">
        <v>54</v>
      </c>
      <c r="X298" s="184"/>
      <c r="Y298" s="16"/>
      <c r="Z298" s="185"/>
      <c r="AA298" s="176"/>
      <c r="AB298" s="111"/>
      <c r="AC298" s="111"/>
      <c r="AD298" s="111"/>
      <c r="AE298" s="197"/>
      <c r="AF298" s="15"/>
      <c r="AG298" s="198"/>
      <c r="AH298" s="176"/>
      <c r="AI298" s="111"/>
      <c r="AJ298" s="111"/>
      <c r="AK298" s="111"/>
      <c r="AL298" s="270"/>
      <c r="AM298" s="84"/>
      <c r="AN298" s="6"/>
      <c r="AO298" s="6"/>
      <c r="AP298" s="6"/>
      <c r="AQ298" s="271"/>
      <c r="AR298" s="6"/>
    </row>
    <row r="299" spans="1:45" x14ac:dyDescent="0.25">
      <c r="A299" s="18" t="s">
        <v>111</v>
      </c>
      <c r="B299" s="68"/>
      <c r="C299" s="142" t="s">
        <v>777</v>
      </c>
      <c r="D299" s="76" t="s">
        <v>911</v>
      </c>
      <c r="E299" s="74">
        <f>I299+J299+K299+L299+M299+N299+O299+AL299+AN299+AO299+AP299+AQ299+AR299</f>
        <v>47</v>
      </c>
      <c r="F299" s="256">
        <f>E299+F298</f>
        <v>42337</v>
      </c>
      <c r="G299" s="257">
        <f>F299/55165</f>
        <v>0.76746125260581888</v>
      </c>
      <c r="H299" s="258"/>
      <c r="I299" s="6"/>
      <c r="J299" s="299">
        <v>2</v>
      </c>
      <c r="K299" s="267"/>
      <c r="L299" s="268"/>
      <c r="M299" s="268"/>
      <c r="N299" s="300">
        <v>18</v>
      </c>
      <c r="O299" s="296">
        <v>27</v>
      </c>
      <c r="P299" s="78">
        <f>P298+O299</f>
        <v>28899</v>
      </c>
      <c r="Q299" s="88">
        <f>P299/42918</f>
        <v>0.67335383755067801</v>
      </c>
      <c r="R299" s="168">
        <f>100-(P299/42918*100)</f>
        <v>32.664616244932205</v>
      </c>
      <c r="S299" s="162">
        <v>27</v>
      </c>
      <c r="T299" s="111">
        <f>S299+T298</f>
        <v>29421</v>
      </c>
      <c r="U299" s="130">
        <f>O299-S299</f>
        <v>0</v>
      </c>
      <c r="V299" s="111">
        <f>U299+V298</f>
        <v>-522</v>
      </c>
      <c r="W299" s="174">
        <v>33</v>
      </c>
      <c r="X299" s="184"/>
      <c r="Y299" s="16"/>
      <c r="Z299" s="185"/>
      <c r="AA299" s="176"/>
      <c r="AB299" s="111"/>
      <c r="AC299" s="111"/>
      <c r="AD299" s="111"/>
      <c r="AE299" s="197"/>
      <c r="AF299" s="15"/>
      <c r="AG299" s="198"/>
      <c r="AH299" s="176"/>
      <c r="AI299" s="111"/>
      <c r="AJ299" s="111"/>
      <c r="AK299" s="111"/>
      <c r="AL299" s="270"/>
      <c r="AM299" s="84"/>
      <c r="AN299" s="6"/>
      <c r="AO299" s="6"/>
      <c r="AP299" s="6"/>
      <c r="AQ299" s="271"/>
      <c r="AR299" s="6"/>
    </row>
    <row r="300" spans="1:45" x14ac:dyDescent="0.25">
      <c r="A300" s="18" t="s">
        <v>1160</v>
      </c>
      <c r="B300" s="68"/>
      <c r="C300" s="142" t="s">
        <v>778</v>
      </c>
      <c r="D300" s="76" t="s">
        <v>911</v>
      </c>
      <c r="E300" s="74">
        <f>I300+J300+K300+L300+M300+N300+O300+AL300+AN300+AO300+AP300+AQ300+AR300</f>
        <v>47</v>
      </c>
      <c r="F300" s="256">
        <f>E300+F299</f>
        <v>42384</v>
      </c>
      <c r="G300" s="257">
        <f>F300/55165</f>
        <v>0.7683132420919061</v>
      </c>
      <c r="H300" s="258"/>
      <c r="I300" s="6"/>
      <c r="J300" s="299">
        <v>2</v>
      </c>
      <c r="K300" s="267"/>
      <c r="L300" s="268"/>
      <c r="M300" s="268"/>
      <c r="N300" s="300">
        <v>18</v>
      </c>
      <c r="O300" s="296">
        <v>27</v>
      </c>
      <c r="P300" s="78">
        <f>P299+O300</f>
        <v>28926</v>
      </c>
      <c r="Q300" s="88">
        <f>P300/42918</f>
        <v>0.67398294421920868</v>
      </c>
      <c r="R300" s="168">
        <f>100-(P300/42918*100)</f>
        <v>32.601705578079134</v>
      </c>
      <c r="S300" s="162">
        <v>27</v>
      </c>
      <c r="T300" s="111">
        <f>S300+T299</f>
        <v>29448</v>
      </c>
      <c r="U300" s="130">
        <f>O300-S300</f>
        <v>0</v>
      </c>
      <c r="V300" s="111">
        <f>U300+V299</f>
        <v>-522</v>
      </c>
      <c r="W300" s="174">
        <v>30</v>
      </c>
      <c r="X300" s="184"/>
      <c r="Y300" s="16"/>
      <c r="Z300" s="185"/>
      <c r="AA300" s="176"/>
      <c r="AB300" s="111"/>
      <c r="AC300" s="111"/>
      <c r="AD300" s="111"/>
      <c r="AE300" s="197"/>
      <c r="AF300" s="15"/>
      <c r="AG300" s="198"/>
      <c r="AH300" s="176"/>
      <c r="AI300" s="111"/>
      <c r="AJ300" s="111"/>
      <c r="AK300" s="111"/>
      <c r="AL300" s="270"/>
      <c r="AM300" s="84"/>
      <c r="AN300" s="6"/>
      <c r="AO300" s="6"/>
      <c r="AP300" s="6"/>
      <c r="AQ300" s="271"/>
      <c r="AR300" s="6"/>
    </row>
    <row r="301" spans="1:45" x14ac:dyDescent="0.25">
      <c r="A301" s="18" t="s">
        <v>1161</v>
      </c>
      <c r="B301" s="68"/>
      <c r="C301" s="142" t="s">
        <v>779</v>
      </c>
      <c r="D301" s="76" t="s">
        <v>911</v>
      </c>
      <c r="E301" s="74">
        <f>I301+J301+K301+L301+M301+N301+O301+AL301+AN301+AO301+AP301+AQ301+AR301</f>
        <v>140</v>
      </c>
      <c r="F301" s="256">
        <f>E301+F300</f>
        <v>42524</v>
      </c>
      <c r="G301" s="257">
        <f>F301/55165</f>
        <v>0.77085108311429351</v>
      </c>
      <c r="H301" s="258"/>
      <c r="I301" s="6"/>
      <c r="J301" s="299">
        <v>6</v>
      </c>
      <c r="K301" s="267"/>
      <c r="L301" s="268"/>
      <c r="M301" s="268"/>
      <c r="N301" s="300">
        <v>53</v>
      </c>
      <c r="O301" s="296">
        <v>81</v>
      </c>
      <c r="P301" s="78">
        <f>P300+O301</f>
        <v>29007</v>
      </c>
      <c r="Q301" s="88">
        <f>P301/42918</f>
        <v>0.67587026422480079</v>
      </c>
      <c r="R301" s="168">
        <f>100-(P301/42918*100)</f>
        <v>32.412973577519921</v>
      </c>
      <c r="S301" s="162">
        <v>81</v>
      </c>
      <c r="T301" s="111">
        <f>S301+T300</f>
        <v>29529</v>
      </c>
      <c r="U301" s="130">
        <f>O301-S301</f>
        <v>0</v>
      </c>
      <c r="V301" s="111">
        <f>U301+V300</f>
        <v>-522</v>
      </c>
      <c r="W301" s="174">
        <v>103</v>
      </c>
      <c r="X301" s="184"/>
      <c r="Y301" s="16"/>
      <c r="Z301" s="185"/>
      <c r="AA301" s="176"/>
      <c r="AB301" s="111"/>
      <c r="AC301" s="111"/>
      <c r="AD301" s="111"/>
      <c r="AE301" s="197"/>
      <c r="AF301" s="15"/>
      <c r="AG301" s="198"/>
      <c r="AH301" s="176"/>
      <c r="AI301" s="111"/>
      <c r="AJ301" s="111"/>
      <c r="AK301" s="111"/>
      <c r="AL301" s="270"/>
      <c r="AM301" s="84"/>
      <c r="AN301" s="6"/>
      <c r="AO301" s="6"/>
      <c r="AP301" s="6"/>
      <c r="AQ301" s="271"/>
      <c r="AR301" s="6"/>
    </row>
    <row r="302" spans="1:45" x14ac:dyDescent="0.25">
      <c r="A302" s="18" t="s">
        <v>1162</v>
      </c>
      <c r="B302" s="68"/>
      <c r="C302" s="142" t="s">
        <v>775</v>
      </c>
      <c r="D302" s="76" t="s">
        <v>911</v>
      </c>
      <c r="E302" s="74">
        <f>I302+J302+K302+L302+M302+N302+O302+AL302+AN302+AO302+AP302+AQ302+AR302</f>
        <v>47</v>
      </c>
      <c r="F302" s="256">
        <f>E302+F301</f>
        <v>42571</v>
      </c>
      <c r="G302" s="257">
        <f>F302/55165</f>
        <v>0.77170307260038062</v>
      </c>
      <c r="H302" s="258"/>
      <c r="I302" s="6"/>
      <c r="J302" s="299">
        <v>2</v>
      </c>
      <c r="K302" s="267"/>
      <c r="L302" s="268"/>
      <c r="M302" s="268"/>
      <c r="N302" s="300">
        <v>18</v>
      </c>
      <c r="O302" s="296">
        <v>27</v>
      </c>
      <c r="P302" s="78">
        <f>P301+O302</f>
        <v>29034</v>
      </c>
      <c r="Q302" s="88">
        <f>P302/42918</f>
        <v>0.67649937089333145</v>
      </c>
      <c r="R302" s="168">
        <f>100-(P302/42918*100)</f>
        <v>32.35006291066685</v>
      </c>
      <c r="S302" s="162">
        <v>27</v>
      </c>
      <c r="T302" s="111">
        <f>S302+T301</f>
        <v>29556</v>
      </c>
      <c r="U302" s="130">
        <f>O302-S302</f>
        <v>0</v>
      </c>
      <c r="V302" s="111">
        <f>U302+V301</f>
        <v>-522</v>
      </c>
      <c r="W302" s="174">
        <v>27</v>
      </c>
      <c r="X302" s="184"/>
      <c r="Y302" s="16"/>
      <c r="Z302" s="185"/>
      <c r="AA302" s="176"/>
      <c r="AB302" s="111"/>
      <c r="AC302" s="111"/>
      <c r="AD302" s="111"/>
      <c r="AE302" s="197"/>
      <c r="AF302" s="15"/>
      <c r="AG302" s="198"/>
      <c r="AH302" s="176"/>
      <c r="AI302" s="111"/>
      <c r="AJ302" s="111"/>
      <c r="AK302" s="111"/>
      <c r="AL302" s="270"/>
      <c r="AM302" s="84"/>
      <c r="AN302" s="6"/>
      <c r="AO302" s="6"/>
      <c r="AP302" s="6"/>
      <c r="AQ302" s="271"/>
      <c r="AR302" s="6"/>
    </row>
    <row r="303" spans="1:45" x14ac:dyDescent="0.25">
      <c r="A303" s="18" t="s">
        <v>1163</v>
      </c>
      <c r="B303" s="68"/>
      <c r="C303" s="142" t="s">
        <v>792</v>
      </c>
      <c r="D303" s="76" t="s">
        <v>911</v>
      </c>
      <c r="E303" s="74">
        <f>I303+J303+K303+L303+M303+N303+O303+AL303+AN303+AO303+AP303+AQ303+AR303</f>
        <v>297</v>
      </c>
      <c r="F303" s="256">
        <f>E303+F302</f>
        <v>42868</v>
      </c>
      <c r="G303" s="257">
        <f>F303/55165</f>
        <v>0.77708692105501675</v>
      </c>
      <c r="H303" s="258"/>
      <c r="I303" s="6"/>
      <c r="J303" s="267"/>
      <c r="K303" s="267"/>
      <c r="L303" s="268">
        <v>104</v>
      </c>
      <c r="M303" s="268"/>
      <c r="N303" s="300">
        <v>31</v>
      </c>
      <c r="O303" s="296">
        <v>162</v>
      </c>
      <c r="P303" s="78">
        <f>P302+O303</f>
        <v>29196</v>
      </c>
      <c r="Q303" s="88">
        <f>P303/42918</f>
        <v>0.68027401090451556</v>
      </c>
      <c r="R303" s="168">
        <f>100-(P303/42918*100)</f>
        <v>31.972598909548438</v>
      </c>
      <c r="S303" s="162">
        <v>191</v>
      </c>
      <c r="T303" s="111">
        <f>S303+T302</f>
        <v>29747</v>
      </c>
      <c r="U303" s="130">
        <f>O303-S303</f>
        <v>-29</v>
      </c>
      <c r="V303" s="111">
        <f>U303+V302</f>
        <v>-551</v>
      </c>
      <c r="W303" s="174">
        <v>176</v>
      </c>
      <c r="X303" s="184"/>
      <c r="Y303" s="16"/>
      <c r="Z303" s="185"/>
      <c r="AA303" s="176"/>
      <c r="AB303" s="111"/>
      <c r="AC303" s="111"/>
      <c r="AD303" s="111"/>
      <c r="AE303" s="197"/>
      <c r="AF303" s="15"/>
      <c r="AG303" s="198"/>
      <c r="AH303" s="176"/>
      <c r="AI303" s="111"/>
      <c r="AJ303" s="111"/>
      <c r="AK303" s="111"/>
      <c r="AL303" s="270"/>
      <c r="AM303" s="84"/>
      <c r="AN303" s="6"/>
      <c r="AO303" s="6"/>
      <c r="AP303" s="6"/>
      <c r="AQ303" s="271"/>
      <c r="AR303" s="6"/>
    </row>
    <row r="304" spans="1:45" x14ac:dyDescent="0.25">
      <c r="A304" s="18" t="s">
        <v>930</v>
      </c>
      <c r="B304" s="68"/>
      <c r="C304" s="142" t="s">
        <v>898</v>
      </c>
      <c r="D304" s="76" t="s">
        <v>911</v>
      </c>
      <c r="E304" s="74">
        <f>I304+J304+K304+L304+M304+N304+O304+AL304+AN304+AO304+AP304+AQ304+AR304</f>
        <v>81</v>
      </c>
      <c r="F304" s="256">
        <f>E304+F303</f>
        <v>42949</v>
      </c>
      <c r="G304" s="257">
        <f>F304/55165</f>
        <v>0.7785552433608266</v>
      </c>
      <c r="H304" s="258"/>
      <c r="I304" s="6"/>
      <c r="J304" s="267"/>
      <c r="K304" s="267"/>
      <c r="L304" s="268"/>
      <c r="M304" s="268"/>
      <c r="N304" s="300">
        <v>34</v>
      </c>
      <c r="O304" s="296">
        <v>47</v>
      </c>
      <c r="P304" s="78">
        <f>P303+O304</f>
        <v>29243</v>
      </c>
      <c r="Q304" s="88">
        <f>P304/42918</f>
        <v>0.68136912251269866</v>
      </c>
      <c r="R304" s="168">
        <f>100-(P304/42918*100)</f>
        <v>31.863087748730138</v>
      </c>
      <c r="S304" s="162">
        <v>42</v>
      </c>
      <c r="T304" s="111">
        <f>S304+T303</f>
        <v>29789</v>
      </c>
      <c r="U304" s="130">
        <f>O304-S304</f>
        <v>5</v>
      </c>
      <c r="V304" s="111">
        <f>U304+V303</f>
        <v>-546</v>
      </c>
      <c r="W304" s="174">
        <v>60</v>
      </c>
      <c r="X304" s="184"/>
      <c r="Y304" s="16"/>
      <c r="Z304" s="185"/>
      <c r="AA304" s="176"/>
      <c r="AB304" s="111"/>
      <c r="AC304" s="111"/>
      <c r="AD304" s="111"/>
      <c r="AE304" s="197"/>
      <c r="AF304" s="15"/>
      <c r="AG304" s="198"/>
      <c r="AH304" s="176"/>
      <c r="AI304" s="111"/>
      <c r="AJ304" s="111"/>
      <c r="AK304" s="111"/>
      <c r="AL304" s="270"/>
      <c r="AM304" s="84"/>
      <c r="AN304" s="6"/>
      <c r="AO304" s="6"/>
      <c r="AP304" s="6"/>
      <c r="AQ304" s="271"/>
      <c r="AR304" s="6"/>
    </row>
    <row r="305" spans="1:44" x14ac:dyDescent="0.25">
      <c r="A305" s="18" t="s">
        <v>112</v>
      </c>
      <c r="B305" s="68"/>
      <c r="C305" s="142" t="s">
        <v>897</v>
      </c>
      <c r="D305" s="76" t="s">
        <v>911</v>
      </c>
      <c r="E305" s="74">
        <f>I305+J305+K305+L305+M305+N305+O305+AL305+AN305+AO305+AP305+AQ305+AR305</f>
        <v>40</v>
      </c>
      <c r="F305" s="256">
        <f>E305+F304</f>
        <v>42989</v>
      </c>
      <c r="G305" s="257">
        <f>F305/55165</f>
        <v>0.77928034079579445</v>
      </c>
      <c r="H305" s="258"/>
      <c r="I305" s="6"/>
      <c r="J305" s="299">
        <v>2</v>
      </c>
      <c r="K305" s="267"/>
      <c r="L305" s="268"/>
      <c r="M305" s="268"/>
      <c r="N305" s="300">
        <v>17</v>
      </c>
      <c r="O305" s="296">
        <v>21</v>
      </c>
      <c r="P305" s="78">
        <f>P304+O305</f>
        <v>29264</v>
      </c>
      <c r="Q305" s="88">
        <f>P305/42918</f>
        <v>0.68185842769933358</v>
      </c>
      <c r="R305" s="168">
        <f>100-(P305/42918*100)</f>
        <v>31.814157230066641</v>
      </c>
      <c r="S305" s="162">
        <v>22</v>
      </c>
      <c r="T305" s="111">
        <f>S305+T304</f>
        <v>29811</v>
      </c>
      <c r="U305" s="130">
        <f>O305-S305</f>
        <v>-1</v>
      </c>
      <c r="V305" s="111">
        <f>U305+V304</f>
        <v>-547</v>
      </c>
      <c r="W305" s="174">
        <v>30</v>
      </c>
      <c r="X305" s="184"/>
      <c r="Y305" s="16"/>
      <c r="Z305" s="185"/>
      <c r="AA305" s="176"/>
      <c r="AB305" s="111"/>
      <c r="AC305" s="111"/>
      <c r="AD305" s="111"/>
      <c r="AE305" s="197"/>
      <c r="AF305" s="15"/>
      <c r="AG305" s="198"/>
      <c r="AH305" s="176"/>
      <c r="AI305" s="111"/>
      <c r="AJ305" s="111"/>
      <c r="AK305" s="111"/>
      <c r="AL305" s="270"/>
      <c r="AM305" s="84"/>
      <c r="AN305" s="6"/>
      <c r="AO305" s="6"/>
      <c r="AP305" s="6"/>
      <c r="AQ305" s="271"/>
      <c r="AR305" s="6"/>
    </row>
    <row r="306" spans="1:44" x14ac:dyDescent="0.25">
      <c r="A306" s="18" t="s">
        <v>113</v>
      </c>
      <c r="B306" s="68"/>
      <c r="C306" s="142" t="s">
        <v>900</v>
      </c>
      <c r="D306" s="76" t="s">
        <v>911</v>
      </c>
      <c r="E306" s="74">
        <f>I306+J306+K306+L306+M306+N306+O306+AL306+AN306+AO306+AP306+AQ306+AR306</f>
        <v>40</v>
      </c>
      <c r="F306" s="256">
        <f>E306+F305</f>
        <v>43029</v>
      </c>
      <c r="G306" s="257">
        <f>F306/55165</f>
        <v>0.78000543823076229</v>
      </c>
      <c r="H306" s="258"/>
      <c r="I306" s="6"/>
      <c r="J306" s="299">
        <v>2</v>
      </c>
      <c r="K306" s="267"/>
      <c r="L306" s="268"/>
      <c r="M306" s="268"/>
      <c r="N306" s="300">
        <v>17</v>
      </c>
      <c r="O306" s="296">
        <v>21</v>
      </c>
      <c r="P306" s="78">
        <f>P305+O306</f>
        <v>29285</v>
      </c>
      <c r="Q306" s="88">
        <f>P306/42918</f>
        <v>0.68234773288596862</v>
      </c>
      <c r="R306" s="168">
        <f>100-(P306/42918*100)</f>
        <v>31.765226711403145</v>
      </c>
      <c r="S306" s="162">
        <v>20</v>
      </c>
      <c r="T306" s="111">
        <f>S306+T305</f>
        <v>29831</v>
      </c>
      <c r="U306" s="130">
        <f>O306-S306</f>
        <v>1</v>
      </c>
      <c r="V306" s="111">
        <f>U306+V305</f>
        <v>-546</v>
      </c>
      <c r="W306" s="174">
        <v>31</v>
      </c>
      <c r="X306" s="184"/>
      <c r="Y306" s="16"/>
      <c r="Z306" s="185"/>
      <c r="AA306" s="176"/>
      <c r="AB306" s="111"/>
      <c r="AC306" s="111"/>
      <c r="AD306" s="111"/>
      <c r="AE306" s="197"/>
      <c r="AF306" s="15"/>
      <c r="AG306" s="198"/>
      <c r="AH306" s="176"/>
      <c r="AI306" s="111"/>
      <c r="AJ306" s="111"/>
      <c r="AK306" s="111"/>
      <c r="AL306" s="270"/>
      <c r="AM306" s="84"/>
      <c r="AN306" s="6"/>
      <c r="AO306" s="6"/>
      <c r="AP306" s="6"/>
      <c r="AQ306" s="271"/>
      <c r="AR306" s="6"/>
    </row>
    <row r="307" spans="1:44" x14ac:dyDescent="0.25">
      <c r="A307" s="18" t="s">
        <v>114</v>
      </c>
      <c r="B307" s="68"/>
      <c r="C307" s="142" t="s">
        <v>899</v>
      </c>
      <c r="D307" s="76" t="s">
        <v>911</v>
      </c>
      <c r="E307" s="74">
        <f>I307+J307+K307+L307+M307+N307+O307+AL307+AN307+AO307+AP307+AQ307+AR307</f>
        <v>41</v>
      </c>
      <c r="F307" s="256">
        <f>E307+F306</f>
        <v>43070</v>
      </c>
      <c r="G307" s="257">
        <f>F307/55165</f>
        <v>0.78074866310160429</v>
      </c>
      <c r="H307" s="258"/>
      <c r="I307" s="6"/>
      <c r="J307" s="299">
        <v>2</v>
      </c>
      <c r="K307" s="267"/>
      <c r="L307" s="268"/>
      <c r="M307" s="268"/>
      <c r="N307" s="300">
        <v>17</v>
      </c>
      <c r="O307" s="296">
        <v>22</v>
      </c>
      <c r="P307" s="78">
        <f>P306+O307</f>
        <v>29307</v>
      </c>
      <c r="Q307" s="88">
        <f>P307/42918</f>
        <v>0.68286033831958615</v>
      </c>
      <c r="R307" s="168">
        <f>100-(P307/42918*100)</f>
        <v>31.713966168041381</v>
      </c>
      <c r="S307" s="162">
        <v>22</v>
      </c>
      <c r="T307" s="111">
        <f>S307+T306</f>
        <v>29853</v>
      </c>
      <c r="U307" s="130">
        <f>O307-S307</f>
        <v>0</v>
      </c>
      <c r="V307" s="111">
        <f>U307+V306</f>
        <v>-546</v>
      </c>
      <c r="W307" s="174">
        <v>37</v>
      </c>
      <c r="X307" s="184"/>
      <c r="Y307" s="16"/>
      <c r="Z307" s="185"/>
      <c r="AA307" s="176"/>
      <c r="AB307" s="111"/>
      <c r="AC307" s="111"/>
      <c r="AD307" s="111"/>
      <c r="AE307" s="197"/>
      <c r="AF307" s="15"/>
      <c r="AG307" s="198"/>
      <c r="AH307" s="176"/>
      <c r="AI307" s="111"/>
      <c r="AJ307" s="111"/>
      <c r="AK307" s="111"/>
      <c r="AL307" s="270"/>
      <c r="AM307" s="84"/>
      <c r="AN307" s="6"/>
      <c r="AO307" s="6"/>
      <c r="AP307" s="6"/>
      <c r="AQ307" s="271"/>
      <c r="AR307" s="6"/>
    </row>
    <row r="308" spans="1:44" x14ac:dyDescent="0.25">
      <c r="A308" s="18" t="s">
        <v>1164</v>
      </c>
      <c r="B308" s="68"/>
      <c r="C308" s="142" t="s">
        <v>896</v>
      </c>
      <c r="D308" s="76"/>
      <c r="E308" s="74">
        <f>I308+J308+K308+L308+M308+N308+O308+AL308+AN308+AO308+AP308+AQ308+AR308</f>
        <v>41</v>
      </c>
      <c r="F308" s="256">
        <f>E308+F307</f>
        <v>43111</v>
      </c>
      <c r="G308" s="257">
        <f>F308/55165</f>
        <v>0.78149188797244629</v>
      </c>
      <c r="H308" s="258"/>
      <c r="I308" s="6"/>
      <c r="J308" s="299">
        <v>2</v>
      </c>
      <c r="K308" s="267"/>
      <c r="L308" s="268"/>
      <c r="M308" s="268"/>
      <c r="N308" s="300">
        <v>17</v>
      </c>
      <c r="O308" s="296">
        <v>22</v>
      </c>
      <c r="P308" s="78">
        <f>P307+O308</f>
        <v>29329</v>
      </c>
      <c r="Q308" s="88">
        <f>P308/42918</f>
        <v>0.68337294375320379</v>
      </c>
      <c r="R308" s="168">
        <f>100-(P308/42918*100)</f>
        <v>31.662705624679617</v>
      </c>
      <c r="S308" s="162">
        <v>22</v>
      </c>
      <c r="T308" s="111">
        <f>S308+T307</f>
        <v>29875</v>
      </c>
      <c r="U308" s="130">
        <f>O308-S308</f>
        <v>0</v>
      </c>
      <c r="V308" s="111">
        <f>U308+V307</f>
        <v>-546</v>
      </c>
      <c r="W308" s="174"/>
      <c r="X308" s="184"/>
      <c r="Y308" s="16"/>
      <c r="Z308" s="185"/>
      <c r="AA308" s="176"/>
      <c r="AB308" s="111"/>
      <c r="AC308" s="111"/>
      <c r="AD308" s="111"/>
      <c r="AE308" s="197"/>
      <c r="AF308" s="15"/>
      <c r="AG308" s="198"/>
      <c r="AH308" s="176"/>
      <c r="AI308" s="111"/>
      <c r="AJ308" s="111"/>
      <c r="AK308" s="111"/>
      <c r="AL308" s="270"/>
      <c r="AM308" s="84"/>
      <c r="AN308" s="6"/>
      <c r="AO308" s="6"/>
      <c r="AP308" s="6"/>
      <c r="AQ308" s="271"/>
      <c r="AR308" s="6"/>
    </row>
    <row r="309" spans="1:44" x14ac:dyDescent="0.25">
      <c r="A309" s="18" t="s">
        <v>1165</v>
      </c>
      <c r="B309" s="68"/>
      <c r="C309" s="142" t="s">
        <v>1033</v>
      </c>
      <c r="D309" s="76" t="s">
        <v>911</v>
      </c>
      <c r="E309" s="74">
        <f>I309+J309+K309+L309+M309+N309+O309+AL309+AN309+AO309+AP309+AQ309+AR309</f>
        <v>39</v>
      </c>
      <c r="F309" s="256">
        <f>E309+F308</f>
        <v>43150</v>
      </c>
      <c r="G309" s="257">
        <f>F309/55165</f>
        <v>0.78219885797153987</v>
      </c>
      <c r="H309" s="258"/>
      <c r="I309" s="6"/>
      <c r="J309" s="299">
        <v>2</v>
      </c>
      <c r="K309" s="267"/>
      <c r="L309" s="268"/>
      <c r="M309" s="268"/>
      <c r="N309" s="300">
        <v>17</v>
      </c>
      <c r="O309" s="296">
        <v>20</v>
      </c>
      <c r="P309" s="78">
        <f>P308+O309</f>
        <v>29349</v>
      </c>
      <c r="Q309" s="88">
        <f>P309/42918</f>
        <v>0.68383894869285611</v>
      </c>
      <c r="R309" s="168">
        <f>100-(P309/42918*100)</f>
        <v>31.616105130714388</v>
      </c>
      <c r="S309" s="162">
        <v>18</v>
      </c>
      <c r="T309" s="111">
        <f>S309+T308</f>
        <v>29893</v>
      </c>
      <c r="U309" s="130">
        <f>O309-S309</f>
        <v>2</v>
      </c>
      <c r="V309" s="111">
        <f>U309+V308</f>
        <v>-544</v>
      </c>
      <c r="W309" s="174">
        <v>29</v>
      </c>
      <c r="X309" s="184"/>
      <c r="Y309" s="16"/>
      <c r="Z309" s="185"/>
      <c r="AA309" s="176"/>
      <c r="AB309" s="111"/>
      <c r="AC309" s="111"/>
      <c r="AD309" s="111"/>
      <c r="AE309" s="197"/>
      <c r="AF309" s="15"/>
      <c r="AG309" s="198"/>
      <c r="AH309" s="176"/>
      <c r="AI309" s="111"/>
      <c r="AJ309" s="111"/>
      <c r="AK309" s="111"/>
      <c r="AL309" s="270"/>
      <c r="AM309" s="84"/>
      <c r="AN309" s="6"/>
      <c r="AO309" s="6"/>
      <c r="AP309" s="6"/>
      <c r="AQ309" s="271"/>
      <c r="AR309" s="6"/>
    </row>
    <row r="310" spans="1:44" x14ac:dyDescent="0.25">
      <c r="A310" s="18" t="s">
        <v>115</v>
      </c>
      <c r="B310" s="68"/>
      <c r="C310" s="142" t="s">
        <v>901</v>
      </c>
      <c r="D310" s="76" t="s">
        <v>911</v>
      </c>
      <c r="E310" s="74">
        <f>I310+J310+K310+L310+M310+N310+O310+AL310+AN310+AO310+AP310+AQ310+AR310</f>
        <v>86</v>
      </c>
      <c r="F310" s="256">
        <f>E310+F309</f>
        <v>43236</v>
      </c>
      <c r="G310" s="257">
        <f>F310/55165</f>
        <v>0.7837578174567208</v>
      </c>
      <c r="H310" s="258"/>
      <c r="I310" s="6"/>
      <c r="J310" s="299">
        <v>4</v>
      </c>
      <c r="K310" s="267"/>
      <c r="L310" s="268"/>
      <c r="M310" s="268"/>
      <c r="N310" s="300">
        <v>34</v>
      </c>
      <c r="O310" s="296">
        <v>48</v>
      </c>
      <c r="P310" s="78">
        <f>P309+O310</f>
        <v>29397</v>
      </c>
      <c r="Q310" s="88">
        <f>P310/42918</f>
        <v>0.68495736054802181</v>
      </c>
      <c r="R310" s="168">
        <f>100-(P310/42918*100)</f>
        <v>31.50426394519782</v>
      </c>
      <c r="S310" s="162">
        <v>47</v>
      </c>
      <c r="T310" s="111">
        <f>S310+T309</f>
        <v>29940</v>
      </c>
      <c r="U310" s="130">
        <f>O310-S310</f>
        <v>1</v>
      </c>
      <c r="V310" s="111">
        <f>U310+V309</f>
        <v>-543</v>
      </c>
      <c r="W310" s="174">
        <v>75</v>
      </c>
      <c r="X310" s="184"/>
      <c r="Y310" s="16"/>
      <c r="Z310" s="185"/>
      <c r="AA310" s="176"/>
      <c r="AB310" s="111"/>
      <c r="AC310" s="111"/>
      <c r="AD310" s="111"/>
      <c r="AE310" s="197"/>
      <c r="AF310" s="15"/>
      <c r="AG310" s="198"/>
      <c r="AH310" s="176"/>
      <c r="AI310" s="111"/>
      <c r="AJ310" s="111"/>
      <c r="AK310" s="111"/>
      <c r="AL310" s="270"/>
      <c r="AM310" s="84"/>
      <c r="AN310" s="6"/>
      <c r="AO310" s="6"/>
      <c r="AP310" s="6"/>
      <c r="AQ310" s="271"/>
      <c r="AR310" s="6"/>
    </row>
    <row r="311" spans="1:44" x14ac:dyDescent="0.25">
      <c r="A311" s="18" t="s">
        <v>115</v>
      </c>
      <c r="B311" s="68"/>
      <c r="C311" s="142" t="s">
        <v>1034</v>
      </c>
      <c r="D311" s="76" t="s">
        <v>911</v>
      </c>
      <c r="E311" s="74">
        <f>I311+J311+K311+L311+M311+N311+O311+AL311+AN311+AO311+AP311+AQ311+AR311</f>
        <v>70</v>
      </c>
      <c r="F311" s="256">
        <f>E311+F310</f>
        <v>43306</v>
      </c>
      <c r="G311" s="257">
        <f>F311/55165</f>
        <v>0.78502673796791445</v>
      </c>
      <c r="H311" s="258"/>
      <c r="I311" s="6"/>
      <c r="J311" s="267"/>
      <c r="K311" s="267"/>
      <c r="L311" s="268"/>
      <c r="M311" s="268"/>
      <c r="N311" s="300">
        <v>34</v>
      </c>
      <c r="O311" s="296">
        <v>36</v>
      </c>
      <c r="P311" s="78">
        <f>P310+O311</f>
        <v>29433</v>
      </c>
      <c r="Q311" s="88">
        <f>P311/42918</f>
        <v>0.68579616943939603</v>
      </c>
      <c r="R311" s="168">
        <f>100-(P311/42918*100)</f>
        <v>31.420383056060402</v>
      </c>
      <c r="S311" s="162">
        <v>36</v>
      </c>
      <c r="T311" s="111">
        <f>S311+T310</f>
        <v>29976</v>
      </c>
      <c r="U311" s="130">
        <f>O311-S311</f>
        <v>0</v>
      </c>
      <c r="V311" s="111">
        <f>U311+V310</f>
        <v>-543</v>
      </c>
      <c r="W311" s="174">
        <v>20</v>
      </c>
      <c r="X311" s="184"/>
      <c r="Y311" s="16"/>
      <c r="Z311" s="185"/>
      <c r="AA311" s="176"/>
      <c r="AB311" s="111"/>
      <c r="AC311" s="111"/>
      <c r="AD311" s="111"/>
      <c r="AE311" s="197"/>
      <c r="AF311" s="15"/>
      <c r="AG311" s="198"/>
      <c r="AH311" s="176"/>
      <c r="AI311" s="111"/>
      <c r="AJ311" s="111"/>
      <c r="AK311" s="111"/>
      <c r="AL311" s="270"/>
      <c r="AM311" s="84"/>
      <c r="AN311" s="6"/>
      <c r="AO311" s="6"/>
      <c r="AP311" s="6"/>
      <c r="AQ311" s="271"/>
      <c r="AR311" s="6"/>
    </row>
    <row r="312" spans="1:44" x14ac:dyDescent="0.25">
      <c r="A312" s="18" t="s">
        <v>931</v>
      </c>
      <c r="B312" s="68"/>
      <c r="C312" s="142" t="s">
        <v>1035</v>
      </c>
      <c r="D312" s="76">
        <v>10.199999999999999</v>
      </c>
      <c r="E312" s="74">
        <f>I312+J312+K312+L312+M312+N312+O312+AL312+AN312+AO312+AP312+AQ312+AR312</f>
        <v>79</v>
      </c>
      <c r="F312" s="256">
        <f>E312+F311</f>
        <v>43385</v>
      </c>
      <c r="G312" s="257">
        <f>F312/55165</f>
        <v>0.78645880540197588</v>
      </c>
      <c r="H312" s="258"/>
      <c r="I312" s="6"/>
      <c r="J312" s="267"/>
      <c r="K312" s="267"/>
      <c r="L312" s="268"/>
      <c r="M312" s="268"/>
      <c r="N312" s="300">
        <v>9</v>
      </c>
      <c r="O312" s="296">
        <v>70</v>
      </c>
      <c r="P312" s="78">
        <f>P311+O312</f>
        <v>29503</v>
      </c>
      <c r="Q312" s="88">
        <f>P312/42918</f>
        <v>0.68742718672817937</v>
      </c>
      <c r="R312" s="168">
        <f>100-(P312/42918*100)</f>
        <v>31.257281327182056</v>
      </c>
      <c r="S312" s="162">
        <v>70</v>
      </c>
      <c r="T312" s="111">
        <f>S312+T311</f>
        <v>30046</v>
      </c>
      <c r="U312" s="130">
        <f>O312-S312</f>
        <v>0</v>
      </c>
      <c r="V312" s="111">
        <f>U312+V311</f>
        <v>-543</v>
      </c>
      <c r="W312" s="174">
        <v>57</v>
      </c>
      <c r="X312" s="184"/>
      <c r="Y312" s="16"/>
      <c r="Z312" s="185"/>
      <c r="AA312" s="176"/>
      <c r="AB312" s="111"/>
      <c r="AC312" s="111"/>
      <c r="AD312" s="111"/>
      <c r="AE312" s="197"/>
      <c r="AF312" s="15"/>
      <c r="AG312" s="198"/>
      <c r="AH312" s="176"/>
      <c r="AI312" s="111"/>
      <c r="AJ312" s="111"/>
      <c r="AK312" s="111"/>
      <c r="AL312" s="270"/>
      <c r="AM312" s="84"/>
      <c r="AN312" s="6"/>
      <c r="AO312" s="6"/>
      <c r="AP312" s="6"/>
      <c r="AQ312" s="271"/>
      <c r="AR312" s="6"/>
    </row>
    <row r="313" spans="1:44" x14ac:dyDescent="0.25">
      <c r="A313" s="18" t="s">
        <v>79</v>
      </c>
      <c r="B313" s="68"/>
      <c r="C313" s="142" t="s">
        <v>761</v>
      </c>
      <c r="D313" s="76">
        <v>10.6</v>
      </c>
      <c r="E313" s="74">
        <f>I313+J313+K313+L313+M313+N313+O313+AL313+AN313+AO313+AP313+AQ313+AR313</f>
        <v>115</v>
      </c>
      <c r="F313" s="256">
        <f>E313+F312</f>
        <v>43500</v>
      </c>
      <c r="G313" s="257">
        <f>F313/55165</f>
        <v>0.78854346052750834</v>
      </c>
      <c r="H313" s="258"/>
      <c r="I313" s="6"/>
      <c r="J313" s="267"/>
      <c r="K313" s="267"/>
      <c r="L313" s="268"/>
      <c r="M313" s="268"/>
      <c r="N313" s="300">
        <v>22</v>
      </c>
      <c r="O313" s="296">
        <v>67</v>
      </c>
      <c r="P313" s="78">
        <f>P312+O313</f>
        <v>29570</v>
      </c>
      <c r="Q313" s="88">
        <f>P313/42918</f>
        <v>0.68898830327601468</v>
      </c>
      <c r="R313" s="168">
        <f>100-(P313/42918*100)</f>
        <v>31.101169672398527</v>
      </c>
      <c r="S313" s="162">
        <v>67</v>
      </c>
      <c r="T313" s="111">
        <f>S313+T312</f>
        <v>30113</v>
      </c>
      <c r="U313" s="130">
        <f>O313-S313</f>
        <v>0</v>
      </c>
      <c r="V313" s="111">
        <f>U313+V312</f>
        <v>-543</v>
      </c>
      <c r="W313" s="174">
        <v>9</v>
      </c>
      <c r="X313" s="184"/>
      <c r="Y313" s="16"/>
      <c r="Z313" s="185"/>
      <c r="AA313" s="176"/>
      <c r="AB313" s="111"/>
      <c r="AC313" s="111"/>
      <c r="AD313" s="111"/>
      <c r="AE313" s="197"/>
      <c r="AF313" s="15"/>
      <c r="AG313" s="198"/>
      <c r="AH313" s="176"/>
      <c r="AI313" s="111"/>
      <c r="AJ313" s="111"/>
      <c r="AK313" s="111"/>
      <c r="AL313" s="270"/>
      <c r="AM313" s="84"/>
      <c r="AN313" s="6"/>
      <c r="AO313" s="6"/>
      <c r="AP313" s="298">
        <v>26</v>
      </c>
      <c r="AQ313" s="271"/>
      <c r="AR313" s="6"/>
    </row>
    <row r="314" spans="1:44" x14ac:dyDescent="0.25">
      <c r="A314" s="18" t="s">
        <v>1166</v>
      </c>
      <c r="B314" s="68"/>
      <c r="C314" s="142" t="s">
        <v>768</v>
      </c>
      <c r="D314" s="76">
        <v>7.8</v>
      </c>
      <c r="E314" s="74">
        <f>I314+J314+K314+L314+M314+N314+O314+AL314+AN314+AO314+AP314+AQ314+AR314</f>
        <v>209</v>
      </c>
      <c r="F314" s="256">
        <f>E314+F313</f>
        <v>43709</v>
      </c>
      <c r="G314" s="257">
        <f>F314/55165</f>
        <v>0.79233209462521526</v>
      </c>
      <c r="H314" s="258"/>
      <c r="I314" s="6"/>
      <c r="J314" s="267"/>
      <c r="K314" s="267"/>
      <c r="L314" s="268"/>
      <c r="M314" s="268"/>
      <c r="N314" s="300">
        <v>49</v>
      </c>
      <c r="O314" s="296">
        <v>160</v>
      </c>
      <c r="P314" s="78">
        <f>P313+O314</f>
        <v>29730</v>
      </c>
      <c r="Q314" s="88">
        <f>P314/42918</f>
        <v>0.69271634279323357</v>
      </c>
      <c r="R314" s="168">
        <f>100-(P314/42918*100)</f>
        <v>30.728365720676649</v>
      </c>
      <c r="S314" s="162">
        <v>140</v>
      </c>
      <c r="T314" s="111">
        <f>S314+T313</f>
        <v>30253</v>
      </c>
      <c r="U314" s="130">
        <f>O314-S314</f>
        <v>20</v>
      </c>
      <c r="V314" s="111">
        <f>U314+V313</f>
        <v>-523</v>
      </c>
      <c r="W314" s="174">
        <v>123</v>
      </c>
      <c r="X314" s="184"/>
      <c r="Y314" s="16"/>
      <c r="Z314" s="185"/>
      <c r="AA314" s="176"/>
      <c r="AB314" s="111"/>
      <c r="AC314" s="111"/>
      <c r="AD314" s="111"/>
      <c r="AE314" s="197"/>
      <c r="AF314" s="15"/>
      <c r="AG314" s="198"/>
      <c r="AH314" s="176"/>
      <c r="AI314" s="111"/>
      <c r="AJ314" s="111"/>
      <c r="AK314" s="111"/>
      <c r="AL314" s="270"/>
      <c r="AM314" s="84"/>
      <c r="AN314" s="6"/>
      <c r="AO314" s="6"/>
      <c r="AP314" s="6"/>
      <c r="AQ314" s="271"/>
      <c r="AR314" s="6"/>
    </row>
    <row r="315" spans="1:44" x14ac:dyDescent="0.25">
      <c r="A315" s="18" t="s">
        <v>1167</v>
      </c>
      <c r="B315" s="68"/>
      <c r="C315" s="142" t="s">
        <v>769</v>
      </c>
      <c r="D315" s="76" t="s">
        <v>911</v>
      </c>
      <c r="E315" s="74">
        <f>I315+J315+K315+L315+M315+N315+O315+AL315+AN315+AO315+AP315+AQ315+AR315</f>
        <v>27</v>
      </c>
      <c r="F315" s="256">
        <f>E315+F314</f>
        <v>43736</v>
      </c>
      <c r="G315" s="257">
        <f>F315/55165</f>
        <v>0.7928215353938185</v>
      </c>
      <c r="H315" s="258"/>
      <c r="I315" s="6"/>
      <c r="J315" s="299">
        <v>2</v>
      </c>
      <c r="K315" s="267"/>
      <c r="L315" s="268"/>
      <c r="M315" s="268"/>
      <c r="N315" s="300">
        <v>10</v>
      </c>
      <c r="O315" s="296">
        <v>15</v>
      </c>
      <c r="P315" s="78">
        <f>P314+O315</f>
        <v>29745</v>
      </c>
      <c r="Q315" s="88">
        <f>P315/42918</f>
        <v>0.69306584649797287</v>
      </c>
      <c r="R315" s="168">
        <f>100-(P315/42918*100)</f>
        <v>30.693415350202713</v>
      </c>
      <c r="S315" s="162">
        <v>15</v>
      </c>
      <c r="T315" s="111">
        <f>S315+T314</f>
        <v>30268</v>
      </c>
      <c r="U315" s="130">
        <f>O315-S315</f>
        <v>0</v>
      </c>
      <c r="V315" s="111">
        <f>U315+V314</f>
        <v>-523</v>
      </c>
      <c r="W315" s="174">
        <v>24</v>
      </c>
      <c r="X315" s="184"/>
      <c r="Y315" s="16"/>
      <c r="Z315" s="185"/>
      <c r="AA315" s="176"/>
      <c r="AB315" s="111"/>
      <c r="AC315" s="111"/>
      <c r="AD315" s="111"/>
      <c r="AE315" s="197"/>
      <c r="AF315" s="15"/>
      <c r="AG315" s="198"/>
      <c r="AH315" s="176"/>
      <c r="AI315" s="111"/>
      <c r="AJ315" s="111"/>
      <c r="AK315" s="111"/>
      <c r="AL315" s="270"/>
      <c r="AM315" s="84"/>
      <c r="AN315" s="6"/>
      <c r="AO315" s="6"/>
      <c r="AP315" s="6"/>
      <c r="AQ315" s="271"/>
      <c r="AR315" s="6"/>
    </row>
    <row r="316" spans="1:44" x14ac:dyDescent="0.25">
      <c r="A316" s="18" t="s">
        <v>1168</v>
      </c>
      <c r="B316" s="68"/>
      <c r="C316" s="142" t="s">
        <v>770</v>
      </c>
      <c r="D316" s="76" t="s">
        <v>911</v>
      </c>
      <c r="E316" s="74">
        <f>I316+J316+K316+L316+M316+N316+O316+AL316+AN316+AO316+AP316+AQ316+AR316</f>
        <v>27</v>
      </c>
      <c r="F316" s="256">
        <f>E316+F315</f>
        <v>43763</v>
      </c>
      <c r="G316" s="257">
        <f>F316/55165</f>
        <v>0.79331097616242185</v>
      </c>
      <c r="H316" s="258"/>
      <c r="I316" s="6"/>
      <c r="J316" s="299">
        <v>2</v>
      </c>
      <c r="K316" s="267"/>
      <c r="L316" s="268"/>
      <c r="M316" s="268"/>
      <c r="N316" s="300">
        <v>10</v>
      </c>
      <c r="O316" s="296">
        <v>15</v>
      </c>
      <c r="P316" s="78">
        <f>P315+O316</f>
        <v>29760</v>
      </c>
      <c r="Q316" s="88">
        <f>P316/42918</f>
        <v>0.69341535020271217</v>
      </c>
      <c r="R316" s="168">
        <f>100-(P316/42918*100)</f>
        <v>30.658464979728777</v>
      </c>
      <c r="S316" s="162">
        <v>15</v>
      </c>
      <c r="T316" s="111">
        <f>S316+T315</f>
        <v>30283</v>
      </c>
      <c r="U316" s="130">
        <f>O316-S316</f>
        <v>0</v>
      </c>
      <c r="V316" s="111">
        <f>U316+V315</f>
        <v>-523</v>
      </c>
      <c r="W316" s="174">
        <v>26</v>
      </c>
      <c r="X316" s="184"/>
      <c r="Y316" s="16"/>
      <c r="Z316" s="185"/>
      <c r="AA316" s="176"/>
      <c r="AB316" s="111"/>
      <c r="AC316" s="111"/>
      <c r="AD316" s="111"/>
      <c r="AE316" s="197"/>
      <c r="AF316" s="15"/>
      <c r="AG316" s="198"/>
      <c r="AH316" s="176"/>
      <c r="AI316" s="111"/>
      <c r="AJ316" s="111"/>
      <c r="AK316" s="111"/>
      <c r="AL316" s="270"/>
      <c r="AM316" s="84"/>
      <c r="AN316" s="6"/>
      <c r="AO316" s="6"/>
      <c r="AP316" s="6"/>
      <c r="AQ316" s="271"/>
      <c r="AR316" s="6"/>
    </row>
    <row r="317" spans="1:44" x14ac:dyDescent="0.25">
      <c r="A317" s="18" t="s">
        <v>1169</v>
      </c>
      <c r="B317" s="68"/>
      <c r="C317" s="142" t="s">
        <v>767</v>
      </c>
      <c r="D317" s="76" t="s">
        <v>911</v>
      </c>
      <c r="E317" s="74">
        <f>I317+J317+K317+L317+M317+N317+O317+AL317+AN317+AO317+AP317+AQ317+AR317</f>
        <v>27</v>
      </c>
      <c r="F317" s="256">
        <f>E317+F316</f>
        <v>43790</v>
      </c>
      <c r="G317" s="257">
        <f>F317/55165</f>
        <v>0.7938004169310251</v>
      </c>
      <c r="H317" s="258"/>
      <c r="I317" s="6"/>
      <c r="J317" s="299">
        <v>2</v>
      </c>
      <c r="K317" s="267"/>
      <c r="L317" s="268"/>
      <c r="M317" s="268"/>
      <c r="N317" s="300">
        <v>10</v>
      </c>
      <c r="O317" s="296">
        <v>15</v>
      </c>
      <c r="P317" s="78">
        <f>P316+O317</f>
        <v>29775</v>
      </c>
      <c r="Q317" s="88">
        <f>P317/42918</f>
        <v>0.69376485390745146</v>
      </c>
      <c r="R317" s="168">
        <f>100-(P317/42918*100)</f>
        <v>30.623514609254855</v>
      </c>
      <c r="S317" s="162">
        <v>15</v>
      </c>
      <c r="T317" s="111">
        <f>S317+T316</f>
        <v>30298</v>
      </c>
      <c r="U317" s="130">
        <f>O317-S317</f>
        <v>0</v>
      </c>
      <c r="V317" s="111">
        <f>U317+V316</f>
        <v>-523</v>
      </c>
      <c r="W317" s="174">
        <v>26</v>
      </c>
      <c r="X317" s="184"/>
      <c r="Y317" s="16"/>
      <c r="Z317" s="185"/>
      <c r="AA317" s="176"/>
      <c r="AB317" s="111"/>
      <c r="AC317" s="111"/>
      <c r="AD317" s="111"/>
      <c r="AE317" s="197"/>
      <c r="AF317" s="15"/>
      <c r="AG317" s="198"/>
      <c r="AH317" s="176"/>
      <c r="AI317" s="111"/>
      <c r="AJ317" s="111"/>
      <c r="AK317" s="111"/>
      <c r="AL317" s="270"/>
      <c r="AM317" s="84"/>
      <c r="AN317" s="6"/>
      <c r="AO317" s="6"/>
      <c r="AP317" s="6"/>
      <c r="AQ317" s="271"/>
      <c r="AR317" s="6"/>
    </row>
    <row r="318" spans="1:44" x14ac:dyDescent="0.25">
      <c r="A318" s="18" t="s">
        <v>1170</v>
      </c>
      <c r="B318" s="68"/>
      <c r="C318" s="142" t="s">
        <v>755</v>
      </c>
      <c r="D318" s="76">
        <v>11.6</v>
      </c>
      <c r="E318" s="74">
        <f>I318+J318+K318+L318+M318+N318+O318+AL318+AN318+AO318+AP318+AQ318+AR318</f>
        <v>133</v>
      </c>
      <c r="F318" s="256">
        <f>E318+F317</f>
        <v>43923</v>
      </c>
      <c r="G318" s="257">
        <f>F318/55165</f>
        <v>0.79621136590229313</v>
      </c>
      <c r="H318" s="258"/>
      <c r="I318" s="6"/>
      <c r="J318" s="267"/>
      <c r="K318" s="267"/>
      <c r="L318" s="300">
        <v>28</v>
      </c>
      <c r="M318" s="268"/>
      <c r="N318" s="300">
        <v>53</v>
      </c>
      <c r="O318" s="296">
        <v>52</v>
      </c>
      <c r="P318" s="78">
        <f>P317+O318</f>
        <v>29827</v>
      </c>
      <c r="Q318" s="88">
        <f>P318/42918</f>
        <v>0.69497646675054758</v>
      </c>
      <c r="R318" s="168">
        <f>100-(P318/42918*100)</f>
        <v>30.502353324945247</v>
      </c>
      <c r="S318" s="162">
        <v>89</v>
      </c>
      <c r="T318" s="111">
        <f>S318+T317</f>
        <v>30387</v>
      </c>
      <c r="U318" s="130">
        <f>O318-S318</f>
        <v>-37</v>
      </c>
      <c r="V318" s="111">
        <f>U318+V317</f>
        <v>-560</v>
      </c>
      <c r="W318" s="174">
        <v>162</v>
      </c>
      <c r="X318" s="184"/>
      <c r="Y318" s="16"/>
      <c r="Z318" s="185"/>
      <c r="AA318" s="176"/>
      <c r="AB318" s="111"/>
      <c r="AC318" s="111"/>
      <c r="AD318" s="111"/>
      <c r="AE318" s="197"/>
      <c r="AF318" s="15"/>
      <c r="AG318" s="198"/>
      <c r="AH318" s="176"/>
      <c r="AI318" s="111"/>
      <c r="AJ318" s="111"/>
      <c r="AK318" s="111"/>
      <c r="AL318" s="270"/>
      <c r="AM318" s="84"/>
      <c r="AN318" s="6"/>
      <c r="AO318" s="6"/>
      <c r="AP318" s="6"/>
      <c r="AQ318" s="271"/>
      <c r="AR318" s="6"/>
    </row>
    <row r="319" spans="1:44" x14ac:dyDescent="0.25">
      <c r="A319" s="18" t="s">
        <v>932</v>
      </c>
      <c r="B319" s="68"/>
      <c r="C319" s="142" t="s">
        <v>904</v>
      </c>
      <c r="D319" s="76" t="s">
        <v>911</v>
      </c>
      <c r="E319" s="74">
        <f>I319+J319+K319+L319+M319+N319+O319+AL319+AN319+AO319+AP319+AQ319+AR319</f>
        <v>107</v>
      </c>
      <c r="F319" s="256">
        <f>E319+F318</f>
        <v>44030</v>
      </c>
      <c r="G319" s="257">
        <f>F319/55165</f>
        <v>0.79815100154083207</v>
      </c>
      <c r="H319" s="258"/>
      <c r="I319" s="6"/>
      <c r="J319" s="267"/>
      <c r="K319" s="267"/>
      <c r="L319" s="268"/>
      <c r="M319" s="268"/>
      <c r="N319" s="300">
        <v>14</v>
      </c>
      <c r="O319" s="296">
        <v>93</v>
      </c>
      <c r="P319" s="78">
        <f>P318+O319</f>
        <v>29920</v>
      </c>
      <c r="Q319" s="88">
        <f>P319/42918</f>
        <v>0.69714338971993106</v>
      </c>
      <c r="R319" s="168">
        <f>100-(P319/42918*100)</f>
        <v>30.285661028006899</v>
      </c>
      <c r="S319" s="162">
        <v>105</v>
      </c>
      <c r="T319" s="111">
        <f>S319+T318</f>
        <v>30492</v>
      </c>
      <c r="U319" s="130">
        <f>O319-S319</f>
        <v>-12</v>
      </c>
      <c r="V319" s="111">
        <f>U319+V318</f>
        <v>-572</v>
      </c>
      <c r="W319" s="174">
        <v>161</v>
      </c>
      <c r="X319" s="184"/>
      <c r="Y319" s="16"/>
      <c r="Z319" s="185"/>
      <c r="AA319" s="176"/>
      <c r="AB319" s="111"/>
      <c r="AC319" s="111"/>
      <c r="AD319" s="111"/>
      <c r="AE319" s="197"/>
      <c r="AF319" s="15"/>
      <c r="AG319" s="198"/>
      <c r="AH319" s="176"/>
      <c r="AI319" s="111"/>
      <c r="AJ319" s="111"/>
      <c r="AK319" s="111"/>
      <c r="AL319" s="270"/>
      <c r="AM319" s="84"/>
      <c r="AN319" s="6"/>
      <c r="AO319" s="6"/>
      <c r="AP319" s="6"/>
      <c r="AQ319" s="271"/>
      <c r="AR319" s="6"/>
    </row>
    <row r="320" spans="1:44" x14ac:dyDescent="0.25">
      <c r="A320" s="18" t="s">
        <v>81</v>
      </c>
      <c r="B320" s="68"/>
      <c r="C320" s="142" t="s">
        <v>791</v>
      </c>
      <c r="D320" s="76">
        <v>10.6</v>
      </c>
      <c r="E320" s="74">
        <f>I320+J320+K320+L320+M320+N320+O320+AL320+AN320+AO320+AP320+AQ320+AR320</f>
        <v>92</v>
      </c>
      <c r="F320" s="256">
        <f>E320+F319</f>
        <v>44122</v>
      </c>
      <c r="G320" s="257">
        <f>F320/55165</f>
        <v>0.799818725641258</v>
      </c>
      <c r="H320" s="258"/>
      <c r="I320" s="6"/>
      <c r="J320" s="267"/>
      <c r="K320" s="267"/>
      <c r="L320" s="268"/>
      <c r="M320" s="268"/>
      <c r="N320" s="300">
        <v>8</v>
      </c>
      <c r="O320" s="296">
        <v>84</v>
      </c>
      <c r="P320" s="78">
        <f>P319+O320</f>
        <v>30004</v>
      </c>
      <c r="Q320" s="88">
        <f>P320/42918</f>
        <v>0.69910061046647098</v>
      </c>
      <c r="R320" s="168">
        <f>100-(P320/42918*100)</f>
        <v>30.089938953352899</v>
      </c>
      <c r="S320" s="162">
        <v>84</v>
      </c>
      <c r="T320" s="111">
        <f>S320+T319</f>
        <v>30576</v>
      </c>
      <c r="U320" s="130">
        <f>O320-S320</f>
        <v>0</v>
      </c>
      <c r="V320" s="111">
        <f>U320+V319</f>
        <v>-572</v>
      </c>
      <c r="W320" s="174">
        <v>56</v>
      </c>
      <c r="X320" s="184"/>
      <c r="Y320" s="16"/>
      <c r="Z320" s="185"/>
      <c r="AA320" s="176"/>
      <c r="AB320" s="111"/>
      <c r="AC320" s="111"/>
      <c r="AD320" s="111"/>
      <c r="AE320" s="197"/>
      <c r="AF320" s="15"/>
      <c r="AG320" s="198"/>
      <c r="AH320" s="176"/>
      <c r="AI320" s="111"/>
      <c r="AJ320" s="111"/>
      <c r="AK320" s="111"/>
      <c r="AL320" s="270"/>
      <c r="AM320" s="84"/>
      <c r="AN320" s="6"/>
      <c r="AO320" s="6"/>
      <c r="AP320" s="6"/>
      <c r="AQ320" s="271"/>
      <c r="AR320" s="6"/>
    </row>
    <row r="321" spans="1:45" x14ac:dyDescent="0.25">
      <c r="A321" s="18" t="s">
        <v>210</v>
      </c>
      <c r="B321" s="68"/>
      <c r="C321" s="142" t="s">
        <v>914</v>
      </c>
      <c r="D321" s="76" t="s">
        <v>911</v>
      </c>
      <c r="E321" s="74">
        <f>I321+J321+K321+L321+M321+N321+O321+AL321+AN321+AO321+AP321+AQ321+AR321</f>
        <v>48</v>
      </c>
      <c r="F321" s="256">
        <f>E321+F320</f>
        <v>44170</v>
      </c>
      <c r="G321" s="257">
        <f>F321/55165</f>
        <v>0.80068884256321948</v>
      </c>
      <c r="H321" s="258"/>
      <c r="I321" s="6"/>
      <c r="J321" s="267"/>
      <c r="K321" s="267"/>
      <c r="L321" s="268"/>
      <c r="M321" s="268"/>
      <c r="N321" s="268"/>
      <c r="O321" s="296">
        <v>48</v>
      </c>
      <c r="P321" s="78">
        <f>P320+O321</f>
        <v>30052</v>
      </c>
      <c r="Q321" s="88">
        <f>P321/42918</f>
        <v>0.70021902232163657</v>
      </c>
      <c r="R321" s="168">
        <f>100-(P321/42918*100)</f>
        <v>29.978097767836346</v>
      </c>
      <c r="S321" s="162">
        <v>48</v>
      </c>
      <c r="T321" s="111">
        <f>S321+T320</f>
        <v>30624</v>
      </c>
      <c r="U321" s="130">
        <f>O321-S321</f>
        <v>0</v>
      </c>
      <c r="V321" s="111">
        <f>U321+V320</f>
        <v>-572</v>
      </c>
      <c r="W321" s="174">
        <v>40</v>
      </c>
      <c r="X321" s="184"/>
      <c r="Y321" s="16"/>
      <c r="Z321" s="185"/>
      <c r="AA321" s="176"/>
      <c r="AB321" s="111"/>
      <c r="AC321" s="111"/>
      <c r="AD321" s="111"/>
      <c r="AE321" s="197"/>
      <c r="AF321" s="15"/>
      <c r="AG321" s="198"/>
      <c r="AH321" s="176"/>
      <c r="AI321" s="111"/>
      <c r="AJ321" s="111"/>
      <c r="AK321" s="111"/>
      <c r="AL321" s="270"/>
      <c r="AM321" s="84"/>
      <c r="AN321" s="6"/>
      <c r="AO321" s="6"/>
      <c r="AP321" s="6"/>
      <c r="AQ321" s="271"/>
      <c r="AR321" s="6"/>
    </row>
    <row r="322" spans="1:45" x14ac:dyDescent="0.25">
      <c r="A322" s="18" t="s">
        <v>385</v>
      </c>
      <c r="B322" s="68"/>
      <c r="C322" s="142" t="s">
        <v>843</v>
      </c>
      <c r="D322" s="76" t="s">
        <v>911</v>
      </c>
      <c r="E322" s="74">
        <f>I322+J322+K322+L322+M322+N322+O322+AL322+AN322+AO322+AP322+AQ322+AR322</f>
        <v>100</v>
      </c>
      <c r="F322" s="256">
        <f>E322+F321</f>
        <v>44270</v>
      </c>
      <c r="G322" s="257">
        <f>F322/55165</f>
        <v>0.80250158615063905</v>
      </c>
      <c r="H322" s="258"/>
      <c r="I322" s="6"/>
      <c r="J322" s="299">
        <v>4</v>
      </c>
      <c r="K322" s="267"/>
      <c r="L322" s="268"/>
      <c r="M322" s="300">
        <v>29</v>
      </c>
      <c r="N322" s="300">
        <v>20</v>
      </c>
      <c r="O322" s="296">
        <v>27</v>
      </c>
      <c r="P322" s="78">
        <f>P321+O322</f>
        <v>30079</v>
      </c>
      <c r="Q322" s="88">
        <f>P322/42918</f>
        <v>0.70084812899016724</v>
      </c>
      <c r="R322" s="168">
        <f>100-(P322/42918*100)</f>
        <v>29.915187100983275</v>
      </c>
      <c r="S322" s="162">
        <v>46</v>
      </c>
      <c r="T322" s="111">
        <f>S322+T321</f>
        <v>30670</v>
      </c>
      <c r="U322" s="130">
        <f>O322-S322</f>
        <v>-19</v>
      </c>
      <c r="V322" s="111">
        <f>U322+V321</f>
        <v>-591</v>
      </c>
      <c r="W322" s="174">
        <v>42</v>
      </c>
      <c r="X322" s="184"/>
      <c r="Y322" s="16"/>
      <c r="Z322" s="185"/>
      <c r="AA322" s="176"/>
      <c r="AB322" s="111"/>
      <c r="AC322" s="111"/>
      <c r="AD322" s="111"/>
      <c r="AE322" s="197"/>
      <c r="AF322" s="15"/>
      <c r="AG322" s="198"/>
      <c r="AH322" s="176"/>
      <c r="AI322" s="111"/>
      <c r="AJ322" s="111"/>
      <c r="AK322" s="111"/>
      <c r="AL322" s="301">
        <v>20</v>
      </c>
      <c r="AM322" s="84">
        <v>24</v>
      </c>
      <c r="AN322" s="6"/>
      <c r="AO322" s="6"/>
      <c r="AP322" s="6"/>
      <c r="AQ322" s="271"/>
      <c r="AR322" s="6"/>
    </row>
    <row r="323" spans="1:45" x14ac:dyDescent="0.25">
      <c r="A323" s="18" t="s">
        <v>386</v>
      </c>
      <c r="B323" s="68"/>
      <c r="C323" s="142" t="s">
        <v>845</v>
      </c>
      <c r="D323" s="76" t="s">
        <v>911</v>
      </c>
      <c r="E323" s="74">
        <f>I323+J323+K323+L323+M323+N323+O323+AL323+AN323+AO323+AP323+AQ323+AR323</f>
        <v>200</v>
      </c>
      <c r="F323" s="256">
        <f>E323+F322</f>
        <v>44470</v>
      </c>
      <c r="G323" s="257">
        <f>F323/55165</f>
        <v>0.80612707332547806</v>
      </c>
      <c r="H323" s="258"/>
      <c r="I323" s="6"/>
      <c r="J323" s="299">
        <v>8</v>
      </c>
      <c r="K323" s="267"/>
      <c r="L323" s="268"/>
      <c r="M323" s="300">
        <v>58</v>
      </c>
      <c r="N323" s="300">
        <v>20</v>
      </c>
      <c r="O323" s="296">
        <v>94</v>
      </c>
      <c r="P323" s="78">
        <f>P322+O323</f>
        <v>30173</v>
      </c>
      <c r="Q323" s="88">
        <f>P323/42918</f>
        <v>0.70303835220653343</v>
      </c>
      <c r="R323" s="168">
        <f>100-(P323/42918*100)</f>
        <v>29.69616477934666</v>
      </c>
      <c r="S323" s="162">
        <v>152</v>
      </c>
      <c r="T323" s="111">
        <f>S323+T322</f>
        <v>30822</v>
      </c>
      <c r="U323" s="130">
        <f>O323-S323</f>
        <v>-58</v>
      </c>
      <c r="V323" s="111">
        <f>U323+V322</f>
        <v>-649</v>
      </c>
      <c r="W323" s="174">
        <v>149</v>
      </c>
      <c r="X323" s="184"/>
      <c r="Y323" s="16"/>
      <c r="Z323" s="185"/>
      <c r="AA323" s="176"/>
      <c r="AB323" s="111"/>
      <c r="AC323" s="111"/>
      <c r="AD323" s="111"/>
      <c r="AE323" s="197"/>
      <c r="AF323" s="15"/>
      <c r="AG323" s="198"/>
      <c r="AH323" s="176"/>
      <c r="AI323" s="111"/>
      <c r="AJ323" s="111"/>
      <c r="AK323" s="111"/>
      <c r="AL323" s="301">
        <v>20</v>
      </c>
      <c r="AM323" s="84">
        <v>10</v>
      </c>
      <c r="AN323" s="6"/>
      <c r="AO323" s="6"/>
      <c r="AP323" s="6"/>
      <c r="AQ323" s="271"/>
      <c r="AR323" s="6"/>
    </row>
    <row r="324" spans="1:45" x14ac:dyDescent="0.25">
      <c r="A324" s="18" t="s">
        <v>387</v>
      </c>
      <c r="B324" s="68"/>
      <c r="C324" s="142" t="s">
        <v>847</v>
      </c>
      <c r="D324" s="76" t="s">
        <v>911</v>
      </c>
      <c r="E324" s="74">
        <f>I324+J324+K324+L324+M324+N324+O324+AL324+AN324+AO324+AP324+AQ324+AR324</f>
        <v>250</v>
      </c>
      <c r="F324" s="256">
        <f>E324+F323</f>
        <v>44720</v>
      </c>
      <c r="G324" s="257">
        <f>F324/55165</f>
        <v>0.81065893229402697</v>
      </c>
      <c r="H324" s="258"/>
      <c r="I324" s="6"/>
      <c r="J324" s="299">
        <v>10</v>
      </c>
      <c r="K324" s="267"/>
      <c r="L324" s="268"/>
      <c r="M324" s="300">
        <v>72</v>
      </c>
      <c r="N324" s="300">
        <v>20</v>
      </c>
      <c r="O324" s="296">
        <v>128</v>
      </c>
      <c r="P324" s="78">
        <f>P323+O324</f>
        <v>30301</v>
      </c>
      <c r="Q324" s="88">
        <f>P324/42918</f>
        <v>0.70602078382030853</v>
      </c>
      <c r="R324" s="168">
        <f>100-(P324/42918*100)</f>
        <v>29.397921617969146</v>
      </c>
      <c r="S324" s="162">
        <v>200</v>
      </c>
      <c r="T324" s="111">
        <f>S324+T323</f>
        <v>31022</v>
      </c>
      <c r="U324" s="130">
        <f>O324-S324</f>
        <v>-72</v>
      </c>
      <c r="V324" s="111">
        <f>U324+V323</f>
        <v>-721</v>
      </c>
      <c r="W324" s="174">
        <v>211</v>
      </c>
      <c r="X324" s="184"/>
      <c r="Y324" s="16"/>
      <c r="Z324" s="185"/>
      <c r="AA324" s="176"/>
      <c r="AB324" s="111"/>
      <c r="AC324" s="111"/>
      <c r="AD324" s="111"/>
      <c r="AE324" s="197"/>
      <c r="AF324" s="15"/>
      <c r="AG324" s="198"/>
      <c r="AH324" s="176"/>
      <c r="AI324" s="111"/>
      <c r="AJ324" s="111"/>
      <c r="AK324" s="111"/>
      <c r="AL324" s="301">
        <v>20</v>
      </c>
      <c r="AM324" s="84">
        <v>20</v>
      </c>
      <c r="AN324" s="6"/>
      <c r="AO324" s="6"/>
      <c r="AP324" s="6"/>
      <c r="AQ324" s="271"/>
      <c r="AR324" s="6"/>
    </row>
    <row r="325" spans="1:45" s="3" customFormat="1" x14ac:dyDescent="0.25">
      <c r="A325" s="18" t="s">
        <v>388</v>
      </c>
      <c r="B325" s="68"/>
      <c r="C325" s="142" t="s">
        <v>846</v>
      </c>
      <c r="D325" s="76" t="s">
        <v>911</v>
      </c>
      <c r="E325" s="74">
        <f>I325+J325+K325+L325+M325+N325+O325+AL325+AN325+AO325+AP325+AQ325+AR325</f>
        <v>400</v>
      </c>
      <c r="F325" s="256">
        <f>E325+F324</f>
        <v>45120</v>
      </c>
      <c r="G325" s="257">
        <f>F325/55165</f>
        <v>0.81790990664370522</v>
      </c>
      <c r="H325" s="258"/>
      <c r="I325" s="6"/>
      <c r="J325" s="299">
        <v>16</v>
      </c>
      <c r="K325" s="267"/>
      <c r="L325" s="268"/>
      <c r="M325" s="300">
        <v>116</v>
      </c>
      <c r="N325" s="300">
        <v>20</v>
      </c>
      <c r="O325" s="296">
        <v>228</v>
      </c>
      <c r="P325" s="78">
        <f>P324+O325</f>
        <v>30529</v>
      </c>
      <c r="Q325" s="88">
        <f>P325/42918</f>
        <v>0.71133324013234545</v>
      </c>
      <c r="R325" s="168">
        <f>100-(P325/42918*100)</f>
        <v>28.866675986765458</v>
      </c>
      <c r="S325" s="162">
        <v>316</v>
      </c>
      <c r="T325" s="111">
        <f>S325+T324</f>
        <v>31338</v>
      </c>
      <c r="U325" s="130">
        <f>O325-S325</f>
        <v>-88</v>
      </c>
      <c r="V325" s="111">
        <f>U325+V324</f>
        <v>-809</v>
      </c>
      <c r="W325" s="174">
        <v>279</v>
      </c>
      <c r="X325" s="184"/>
      <c r="Y325" s="16"/>
      <c r="Z325" s="185"/>
      <c r="AA325" s="176"/>
      <c r="AB325" s="111"/>
      <c r="AC325" s="111"/>
      <c r="AD325" s="111"/>
      <c r="AE325" s="197"/>
      <c r="AF325" s="15"/>
      <c r="AG325" s="198"/>
      <c r="AH325" s="176"/>
      <c r="AI325" s="111"/>
      <c r="AJ325" s="111"/>
      <c r="AK325" s="111"/>
      <c r="AL325" s="301">
        <v>20</v>
      </c>
      <c r="AM325" s="84">
        <v>40</v>
      </c>
      <c r="AN325" s="6"/>
      <c r="AO325" s="6"/>
      <c r="AP325" s="6"/>
      <c r="AQ325" s="271"/>
      <c r="AR325" s="6"/>
      <c r="AS325" s="4"/>
    </row>
    <row r="326" spans="1:45" s="3" customFormat="1" x14ac:dyDescent="0.25">
      <c r="A326" s="18" t="s">
        <v>389</v>
      </c>
      <c r="B326" s="68"/>
      <c r="C326" s="142" t="s">
        <v>844</v>
      </c>
      <c r="D326" s="76" t="s">
        <v>911</v>
      </c>
      <c r="E326" s="74">
        <f>I326+J326+K326+L326+M326+N326+O326+AL326+AN326+AO326+AP326+AQ326+AR326</f>
        <v>250</v>
      </c>
      <c r="F326" s="256">
        <f>E326+F325</f>
        <v>45370</v>
      </c>
      <c r="G326" s="257">
        <f>F326/55165</f>
        <v>0.82244176561225413</v>
      </c>
      <c r="H326" s="258"/>
      <c r="I326" s="6"/>
      <c r="J326" s="299">
        <v>10</v>
      </c>
      <c r="K326" s="267"/>
      <c r="L326" s="268"/>
      <c r="M326" s="300">
        <v>72</v>
      </c>
      <c r="N326" s="300">
        <v>20</v>
      </c>
      <c r="O326" s="296">
        <v>128</v>
      </c>
      <c r="P326" s="78">
        <f>P325+O326</f>
        <v>30657</v>
      </c>
      <c r="Q326" s="88">
        <f>P326/42918</f>
        <v>0.71431567174612054</v>
      </c>
      <c r="R326" s="168">
        <f>100-(P326/42918*100)</f>
        <v>28.568432825387944</v>
      </c>
      <c r="S326" s="162">
        <v>190</v>
      </c>
      <c r="T326" s="111">
        <f>S326+T325</f>
        <v>31528</v>
      </c>
      <c r="U326" s="130">
        <f>O326-S326</f>
        <v>-62</v>
      </c>
      <c r="V326" s="111">
        <f>U326+V325</f>
        <v>-871</v>
      </c>
      <c r="W326" s="174">
        <v>186</v>
      </c>
      <c r="X326" s="184"/>
      <c r="Y326" s="16"/>
      <c r="Z326" s="185"/>
      <c r="AA326" s="176"/>
      <c r="AB326" s="111"/>
      <c r="AC326" s="111"/>
      <c r="AD326" s="111"/>
      <c r="AE326" s="197"/>
      <c r="AF326" s="15"/>
      <c r="AG326" s="198"/>
      <c r="AH326" s="176"/>
      <c r="AI326" s="111"/>
      <c r="AJ326" s="111"/>
      <c r="AK326" s="111"/>
      <c r="AL326" s="301">
        <v>20</v>
      </c>
      <c r="AM326" s="84">
        <v>26</v>
      </c>
      <c r="AN326" s="6"/>
      <c r="AO326" s="6"/>
      <c r="AP326" s="6"/>
      <c r="AQ326" s="271"/>
      <c r="AR326" s="6"/>
      <c r="AS326" s="4"/>
    </row>
    <row r="327" spans="1:45" x14ac:dyDescent="0.25">
      <c r="A327" s="18" t="s">
        <v>945</v>
      </c>
      <c r="B327" s="68"/>
      <c r="C327" s="13" t="s">
        <v>1171</v>
      </c>
      <c r="D327" s="76" t="s">
        <v>911</v>
      </c>
      <c r="E327" s="74">
        <f>I327+J327+K327+L327+M327+N327+O327+AL327+AN327+AO327+AP327+AQ327+AR327</f>
        <v>54</v>
      </c>
      <c r="F327" s="256">
        <f>E327+F326</f>
        <v>45424</v>
      </c>
      <c r="G327" s="257">
        <f>F327/55165</f>
        <v>0.82342064714946073</v>
      </c>
      <c r="H327" s="258"/>
      <c r="I327" s="6"/>
      <c r="J327" s="299">
        <v>2</v>
      </c>
      <c r="K327" s="267"/>
      <c r="L327" s="268"/>
      <c r="M327" s="300">
        <v>12</v>
      </c>
      <c r="N327" s="300">
        <v>12</v>
      </c>
      <c r="O327" s="296">
        <v>28</v>
      </c>
      <c r="P327" s="78">
        <f>P326+O327</f>
        <v>30685</v>
      </c>
      <c r="Q327" s="88">
        <f>P327/42918</f>
        <v>0.71496807866163381</v>
      </c>
      <c r="R327" s="168">
        <f>100-(P327/42918*100)</f>
        <v>28.50319213383662</v>
      </c>
      <c r="S327" s="162">
        <v>28</v>
      </c>
      <c r="T327" s="111">
        <f>S327+T326</f>
        <v>31556</v>
      </c>
      <c r="U327" s="130">
        <f>O327-S327</f>
        <v>0</v>
      </c>
      <c r="V327" s="111">
        <f>U327+V326</f>
        <v>-871</v>
      </c>
      <c r="W327" s="174">
        <v>40</v>
      </c>
      <c r="X327" s="184"/>
      <c r="Y327" s="16"/>
      <c r="Z327" s="185"/>
      <c r="AA327" s="176"/>
      <c r="AB327" s="111"/>
      <c r="AC327" s="111"/>
      <c r="AD327" s="111"/>
      <c r="AE327" s="197"/>
      <c r="AF327" s="15"/>
      <c r="AG327" s="198"/>
      <c r="AH327" s="176"/>
      <c r="AI327" s="111"/>
      <c r="AJ327" s="111"/>
      <c r="AK327" s="111"/>
      <c r="AL327" s="270"/>
      <c r="AM327" s="84"/>
      <c r="AN327" s="6"/>
      <c r="AO327" s="6"/>
      <c r="AP327" s="6"/>
      <c r="AQ327" s="271"/>
      <c r="AR327" s="6"/>
    </row>
    <row r="328" spans="1:45" x14ac:dyDescent="0.25">
      <c r="A328" s="18" t="s">
        <v>946</v>
      </c>
      <c r="B328" s="68"/>
      <c r="C328" s="13" t="s">
        <v>1172</v>
      </c>
      <c r="D328" s="76" t="s">
        <v>911</v>
      </c>
      <c r="E328" s="74">
        <f>I328+J328+K328+L328+M328+N328+O328+AL328+AN328+AO328+AP328+AQ328+AR328</f>
        <v>54</v>
      </c>
      <c r="F328" s="256">
        <f>E328+F327</f>
        <v>45478</v>
      </c>
      <c r="G328" s="257">
        <f>F328/55165</f>
        <v>0.82439952868666722</v>
      </c>
      <c r="H328" s="258"/>
      <c r="I328" s="6"/>
      <c r="J328" s="299">
        <v>2</v>
      </c>
      <c r="K328" s="267"/>
      <c r="L328" s="268"/>
      <c r="M328" s="300">
        <v>12</v>
      </c>
      <c r="N328" s="300">
        <v>12</v>
      </c>
      <c r="O328" s="296">
        <v>28</v>
      </c>
      <c r="P328" s="78">
        <f>P327+O328</f>
        <v>30713</v>
      </c>
      <c r="Q328" s="88">
        <f>P328/42918</f>
        <v>0.71562048557714708</v>
      </c>
      <c r="R328" s="168">
        <f>100-(P328/42918*100)</f>
        <v>28.437951442285296</v>
      </c>
      <c r="S328" s="162">
        <v>28</v>
      </c>
      <c r="T328" s="111">
        <f>S328+T327</f>
        <v>31584</v>
      </c>
      <c r="U328" s="130">
        <f>O328-S328</f>
        <v>0</v>
      </c>
      <c r="V328" s="111">
        <f>U328+V327</f>
        <v>-871</v>
      </c>
      <c r="W328" s="174">
        <v>40</v>
      </c>
      <c r="X328" s="184"/>
      <c r="Y328" s="16"/>
      <c r="Z328" s="185"/>
      <c r="AA328" s="176"/>
      <c r="AB328" s="111"/>
      <c r="AC328" s="111"/>
      <c r="AD328" s="111"/>
      <c r="AE328" s="197"/>
      <c r="AF328" s="15"/>
      <c r="AG328" s="198"/>
      <c r="AH328" s="176"/>
      <c r="AI328" s="111"/>
      <c r="AJ328" s="111"/>
      <c r="AK328" s="111"/>
      <c r="AL328" s="270"/>
      <c r="AM328" s="84"/>
      <c r="AN328" s="6"/>
      <c r="AO328" s="6"/>
      <c r="AP328" s="6"/>
      <c r="AQ328" s="271"/>
      <c r="AR328" s="6"/>
    </row>
    <row r="329" spans="1:45" x14ac:dyDescent="0.25">
      <c r="A329" s="18" t="s">
        <v>211</v>
      </c>
      <c r="B329" s="68"/>
      <c r="C329" s="142" t="s">
        <v>835</v>
      </c>
      <c r="D329" s="76" t="s">
        <v>911</v>
      </c>
      <c r="E329" s="74">
        <f>I329+J329+K329+L329+M329+N329+O329+AL329+AN329+AO329+AP329+AQ329+AR329</f>
        <v>42</v>
      </c>
      <c r="F329" s="256">
        <f>E329+F328</f>
        <v>45520</v>
      </c>
      <c r="G329" s="257">
        <f>F329/55165</f>
        <v>0.82516088099338347</v>
      </c>
      <c r="H329" s="258"/>
      <c r="I329" s="298">
        <v>8</v>
      </c>
      <c r="J329" s="299">
        <v>2</v>
      </c>
      <c r="K329" s="267"/>
      <c r="L329" s="268"/>
      <c r="M329" s="300">
        <v>12</v>
      </c>
      <c r="N329" s="300">
        <v>10</v>
      </c>
      <c r="O329" s="296">
        <v>10</v>
      </c>
      <c r="P329" s="78">
        <f>P328+O329</f>
        <v>30723</v>
      </c>
      <c r="Q329" s="88">
        <f>P329/42918</f>
        <v>0.71585348804697335</v>
      </c>
      <c r="R329" s="168">
        <f>100-(P329/42918*100)</f>
        <v>28.414651195302667</v>
      </c>
      <c r="S329" s="162">
        <v>20</v>
      </c>
      <c r="T329" s="111">
        <f>S329+T328</f>
        <v>31604</v>
      </c>
      <c r="U329" s="130">
        <f>O329-S329</f>
        <v>-10</v>
      </c>
      <c r="V329" s="111">
        <f>U329+V328</f>
        <v>-881</v>
      </c>
      <c r="W329" s="174">
        <v>35</v>
      </c>
      <c r="X329" s="184"/>
      <c r="Y329" s="16"/>
      <c r="Z329" s="185"/>
      <c r="AA329" s="176"/>
      <c r="AB329" s="111"/>
      <c r="AC329" s="111"/>
      <c r="AD329" s="111"/>
      <c r="AE329" s="197"/>
      <c r="AF329" s="15"/>
      <c r="AG329" s="198"/>
      <c r="AH329" s="176"/>
      <c r="AI329" s="111"/>
      <c r="AJ329" s="111"/>
      <c r="AK329" s="111"/>
      <c r="AL329" s="270"/>
      <c r="AM329" s="84"/>
      <c r="AN329" s="6"/>
      <c r="AO329" s="6"/>
      <c r="AP329" s="6"/>
      <c r="AQ329" s="271"/>
      <c r="AR329" s="6"/>
    </row>
    <row r="330" spans="1:45" x14ac:dyDescent="0.25">
      <c r="A330" s="18" t="s">
        <v>947</v>
      </c>
      <c r="B330" s="68"/>
      <c r="C330" s="142" t="s">
        <v>834</v>
      </c>
      <c r="D330" s="76" t="s">
        <v>911</v>
      </c>
      <c r="E330" s="74">
        <f>I330+J330+K330+L330+M330+N330+O330+AL330+AN330+AO330+AP330+AQ330+AR330</f>
        <v>42</v>
      </c>
      <c r="F330" s="256">
        <f>E330+F329</f>
        <v>45562</v>
      </c>
      <c r="G330" s="257">
        <f>F330/55165</f>
        <v>0.82592223330009973</v>
      </c>
      <c r="H330" s="258"/>
      <c r="I330" s="298">
        <v>8</v>
      </c>
      <c r="J330" s="299">
        <v>2</v>
      </c>
      <c r="K330" s="267"/>
      <c r="L330" s="268"/>
      <c r="M330" s="300">
        <v>12</v>
      </c>
      <c r="N330" s="300">
        <v>10</v>
      </c>
      <c r="O330" s="296">
        <v>10</v>
      </c>
      <c r="P330" s="78">
        <f>P329+O330</f>
        <v>30733</v>
      </c>
      <c r="Q330" s="88">
        <f>P330/42918</f>
        <v>0.71608649051679951</v>
      </c>
      <c r="R330" s="168">
        <f>100-(P330/42918*100)</f>
        <v>28.391350948320053</v>
      </c>
      <c r="S330" s="162">
        <v>20</v>
      </c>
      <c r="T330" s="111">
        <f>S330+T329</f>
        <v>31624</v>
      </c>
      <c r="U330" s="130">
        <f>O330-S330</f>
        <v>-10</v>
      </c>
      <c r="V330" s="111">
        <f>U330+V329</f>
        <v>-891</v>
      </c>
      <c r="W330" s="174">
        <v>28</v>
      </c>
      <c r="X330" s="184"/>
      <c r="Y330" s="16"/>
      <c r="Z330" s="185"/>
      <c r="AA330" s="176"/>
      <c r="AB330" s="111"/>
      <c r="AC330" s="111"/>
      <c r="AD330" s="111"/>
      <c r="AE330" s="197"/>
      <c r="AF330" s="15"/>
      <c r="AG330" s="198"/>
      <c r="AH330" s="176"/>
      <c r="AI330" s="111"/>
      <c r="AJ330" s="111"/>
      <c r="AK330" s="111"/>
      <c r="AL330" s="270"/>
      <c r="AM330" s="84"/>
      <c r="AN330" s="6"/>
      <c r="AO330" s="6"/>
      <c r="AP330" s="6"/>
      <c r="AQ330" s="271"/>
      <c r="AR330" s="6"/>
    </row>
    <row r="331" spans="1:45" x14ac:dyDescent="0.25">
      <c r="A331" s="18" t="s">
        <v>212</v>
      </c>
      <c r="B331" s="68"/>
      <c r="C331" s="142" t="s">
        <v>837</v>
      </c>
      <c r="D331" s="76" t="s">
        <v>911</v>
      </c>
      <c r="E331" s="74">
        <f>I331+J331+K331+L331+M331+N331+O331+AL331+AN331+AO331+AP331+AQ331+AR331</f>
        <v>30</v>
      </c>
      <c r="F331" s="256">
        <f>E331+F330</f>
        <v>45592</v>
      </c>
      <c r="G331" s="257">
        <f>F331/55165</f>
        <v>0.82646605637632553</v>
      </c>
      <c r="H331" s="258"/>
      <c r="I331" s="298">
        <v>8</v>
      </c>
      <c r="J331" s="299">
        <v>2</v>
      </c>
      <c r="K331" s="267"/>
      <c r="L331" s="268"/>
      <c r="M331" s="268"/>
      <c r="N331" s="300">
        <v>10</v>
      </c>
      <c r="O331" s="296">
        <v>10</v>
      </c>
      <c r="P331" s="78">
        <f>P330+O331</f>
        <v>30743</v>
      </c>
      <c r="Q331" s="88">
        <f>P331/42918</f>
        <v>0.71631949298662567</v>
      </c>
      <c r="R331" s="168">
        <f>100-(P331/42918*100)</f>
        <v>28.368050701337438</v>
      </c>
      <c r="S331" s="162">
        <v>20</v>
      </c>
      <c r="T331" s="111">
        <f>S331+T330</f>
        <v>31644</v>
      </c>
      <c r="U331" s="130">
        <f>O331-S331</f>
        <v>-10</v>
      </c>
      <c r="V331" s="111">
        <f>U331+V330</f>
        <v>-901</v>
      </c>
      <c r="W331" s="174">
        <v>37</v>
      </c>
      <c r="X331" s="184"/>
      <c r="Y331" s="16"/>
      <c r="Z331" s="185"/>
      <c r="AA331" s="176"/>
      <c r="AB331" s="111"/>
      <c r="AC331" s="111"/>
      <c r="AD331" s="111"/>
      <c r="AE331" s="197"/>
      <c r="AF331" s="15"/>
      <c r="AG331" s="198"/>
      <c r="AH331" s="176"/>
      <c r="AI331" s="111"/>
      <c r="AJ331" s="111"/>
      <c r="AK331" s="111"/>
      <c r="AL331" s="270"/>
      <c r="AM331" s="84"/>
      <c r="AN331" s="6"/>
      <c r="AO331" s="6"/>
      <c r="AP331" s="6"/>
      <c r="AQ331" s="271"/>
      <c r="AR331" s="6"/>
    </row>
    <row r="332" spans="1:45" x14ac:dyDescent="0.25">
      <c r="A332" s="18" t="s">
        <v>213</v>
      </c>
      <c r="B332" s="68"/>
      <c r="C332" s="142" t="s">
        <v>836</v>
      </c>
      <c r="D332" s="76" t="s">
        <v>911</v>
      </c>
      <c r="E332" s="74">
        <f>I332+J332+K332+L332+M332+N332+O332+AL332+AN332+AO332+AP332+AQ332+AR332</f>
        <v>30</v>
      </c>
      <c r="F332" s="256">
        <f>E332+F331</f>
        <v>45622</v>
      </c>
      <c r="G332" s="257">
        <f>F332/55165</f>
        <v>0.82700987945255144</v>
      </c>
      <c r="H332" s="258"/>
      <c r="I332" s="298">
        <v>8</v>
      </c>
      <c r="J332" s="299">
        <v>2</v>
      </c>
      <c r="K332" s="267"/>
      <c r="L332" s="268"/>
      <c r="M332" s="268"/>
      <c r="N332" s="300">
        <v>10</v>
      </c>
      <c r="O332" s="296">
        <v>10</v>
      </c>
      <c r="P332" s="78">
        <f>P331+O332</f>
        <v>30753</v>
      </c>
      <c r="Q332" s="88">
        <f>P332/42918</f>
        <v>0.71655249545645183</v>
      </c>
      <c r="R332" s="168">
        <f>100-(P332/42918*100)</f>
        <v>28.344750454354823</v>
      </c>
      <c r="S332" s="162">
        <v>20</v>
      </c>
      <c r="T332" s="111">
        <f>S332+T331</f>
        <v>31664</v>
      </c>
      <c r="U332" s="130">
        <f>O332-S332</f>
        <v>-10</v>
      </c>
      <c r="V332" s="111">
        <f>U332+V331</f>
        <v>-911</v>
      </c>
      <c r="W332" s="174">
        <v>29</v>
      </c>
      <c r="X332" s="184"/>
      <c r="Y332" s="16"/>
      <c r="Z332" s="185"/>
      <c r="AA332" s="176"/>
      <c r="AB332" s="111"/>
      <c r="AC332" s="111"/>
      <c r="AD332" s="111"/>
      <c r="AE332" s="197"/>
      <c r="AF332" s="15"/>
      <c r="AG332" s="198"/>
      <c r="AH332" s="176"/>
      <c r="AI332" s="111"/>
      <c r="AJ332" s="111"/>
      <c r="AK332" s="111"/>
      <c r="AL332" s="270"/>
      <c r="AM332" s="84"/>
      <c r="AN332" s="6"/>
      <c r="AO332" s="6"/>
      <c r="AP332" s="6"/>
      <c r="AQ332" s="271"/>
      <c r="AR332" s="6"/>
    </row>
    <row r="333" spans="1:45" x14ac:dyDescent="0.25">
      <c r="A333" s="18" t="s">
        <v>83</v>
      </c>
      <c r="B333" s="68"/>
      <c r="C333" s="142" t="s">
        <v>865</v>
      </c>
      <c r="D333" s="76" t="s">
        <v>911</v>
      </c>
      <c r="E333" s="74">
        <f>I333+J333+K333+L333+M333+N333+O333+AL333+AN333+AO333+AP333+AQ333+AR333</f>
        <v>252</v>
      </c>
      <c r="F333" s="256">
        <f>E333+F332</f>
        <v>45874</v>
      </c>
      <c r="G333" s="257">
        <f>F333/55165</f>
        <v>0.83157799329284876</v>
      </c>
      <c r="H333" s="258"/>
      <c r="I333" s="298">
        <v>190</v>
      </c>
      <c r="J333" s="299">
        <v>12</v>
      </c>
      <c r="K333" s="267"/>
      <c r="L333" s="268"/>
      <c r="M333" s="268"/>
      <c r="N333" s="300">
        <v>20</v>
      </c>
      <c r="O333" s="296">
        <v>0</v>
      </c>
      <c r="P333" s="78">
        <f>P332+O333</f>
        <v>30753</v>
      </c>
      <c r="Q333" s="88">
        <f>P333/42918</f>
        <v>0.71655249545645183</v>
      </c>
      <c r="R333" s="168">
        <f>100-(P333/42918*100)</f>
        <v>28.344750454354823</v>
      </c>
      <c r="S333" s="162">
        <v>0</v>
      </c>
      <c r="T333" s="111">
        <f>S333+T332</f>
        <v>31664</v>
      </c>
      <c r="U333" s="130">
        <f>O333-S333</f>
        <v>0</v>
      </c>
      <c r="V333" s="111">
        <f>U333+V332</f>
        <v>-911</v>
      </c>
      <c r="W333" s="174">
        <v>25</v>
      </c>
      <c r="X333" s="187"/>
      <c r="Y333" s="16"/>
      <c r="Z333" s="185"/>
      <c r="AA333" s="176"/>
      <c r="AB333" s="111"/>
      <c r="AC333" s="111"/>
      <c r="AD333" s="111"/>
      <c r="AE333" s="200"/>
      <c r="AF333" s="15"/>
      <c r="AG333" s="198"/>
      <c r="AH333" s="176"/>
      <c r="AI333" s="111"/>
      <c r="AJ333" s="111"/>
      <c r="AK333" s="111"/>
      <c r="AL333" s="301">
        <v>30</v>
      </c>
      <c r="AM333" s="84"/>
      <c r="AN333" s="6"/>
      <c r="AO333" s="6"/>
      <c r="AP333" s="6"/>
      <c r="AQ333" s="271"/>
      <c r="AR333" s="6"/>
    </row>
    <row r="334" spans="1:45" x14ac:dyDescent="0.25">
      <c r="A334" s="18" t="s">
        <v>214</v>
      </c>
      <c r="B334" s="68"/>
      <c r="C334" s="142" t="s">
        <v>1036</v>
      </c>
      <c r="D334" s="76" t="s">
        <v>911</v>
      </c>
      <c r="E334" s="74">
        <f>I334+J334+K334+L334+M334+N334+O334+AL334+AN334+AO334+AP334+AQ334+AR334</f>
        <v>47</v>
      </c>
      <c r="F334" s="256">
        <f>E334+F333</f>
        <v>45921</v>
      </c>
      <c r="G334" s="257">
        <f>F334/55165</f>
        <v>0.83242998277893587</v>
      </c>
      <c r="H334" s="258"/>
      <c r="I334" s="298"/>
      <c r="J334" s="299">
        <v>2</v>
      </c>
      <c r="K334" s="267"/>
      <c r="L334" s="268"/>
      <c r="M334" s="268"/>
      <c r="N334" s="300">
        <v>9</v>
      </c>
      <c r="O334" s="296">
        <v>36</v>
      </c>
      <c r="P334" s="78">
        <f>P333+O334</f>
        <v>30789</v>
      </c>
      <c r="Q334" s="88">
        <f>P334/42918</f>
        <v>0.71739130434782605</v>
      </c>
      <c r="R334" s="168">
        <f>100-(P334/42918*100)</f>
        <v>28.260869565217391</v>
      </c>
      <c r="S334" s="162">
        <v>36</v>
      </c>
      <c r="T334" s="111">
        <f>S334+T333</f>
        <v>31700</v>
      </c>
      <c r="U334" s="130">
        <f>O334-S334</f>
        <v>0</v>
      </c>
      <c r="V334" s="111">
        <f>U334+V333</f>
        <v>-911</v>
      </c>
      <c r="W334" s="174">
        <v>40</v>
      </c>
      <c r="X334" s="184"/>
      <c r="Y334" s="16"/>
      <c r="Z334" s="185"/>
      <c r="AA334" s="176"/>
      <c r="AB334" s="111"/>
      <c r="AC334" s="111"/>
      <c r="AD334" s="111"/>
      <c r="AE334" s="197"/>
      <c r="AF334" s="15"/>
      <c r="AG334" s="198"/>
      <c r="AH334" s="176"/>
      <c r="AI334" s="111"/>
      <c r="AJ334" s="111"/>
      <c r="AK334" s="111"/>
      <c r="AL334" s="270"/>
      <c r="AM334" s="84"/>
      <c r="AN334" s="6"/>
      <c r="AO334" s="6"/>
      <c r="AP334" s="6"/>
      <c r="AQ334" s="271"/>
      <c r="AR334" s="6"/>
    </row>
    <row r="335" spans="1:45" x14ac:dyDescent="0.25">
      <c r="A335" s="18" t="s">
        <v>215</v>
      </c>
      <c r="B335" s="68"/>
      <c r="C335" s="142" t="s">
        <v>1037</v>
      </c>
      <c r="D335" s="76" t="s">
        <v>911</v>
      </c>
      <c r="E335" s="74">
        <f>I335+J335+K335+L335+M335+N335+O335+AL335+AN335+AO335+AP335+AQ335+AR335</f>
        <v>94</v>
      </c>
      <c r="F335" s="256">
        <f>E335+F334</f>
        <v>46015</v>
      </c>
      <c r="G335" s="257">
        <f>F335/55165</f>
        <v>0.83413396175111032</v>
      </c>
      <c r="H335" s="258"/>
      <c r="I335" s="298"/>
      <c r="J335" s="299">
        <v>4</v>
      </c>
      <c r="K335" s="267"/>
      <c r="L335" s="268"/>
      <c r="M335" s="268"/>
      <c r="N335" s="300">
        <v>18</v>
      </c>
      <c r="O335" s="296">
        <v>72</v>
      </c>
      <c r="P335" s="78">
        <f>P334+O335</f>
        <v>30861</v>
      </c>
      <c r="Q335" s="88">
        <f>P335/42918</f>
        <v>0.71906892213057461</v>
      </c>
      <c r="R335" s="168">
        <f>100-(P335/42918*100)</f>
        <v>28.093107786942539</v>
      </c>
      <c r="S335" s="162">
        <v>72</v>
      </c>
      <c r="T335" s="111">
        <f>S335+T334</f>
        <v>31772</v>
      </c>
      <c r="U335" s="130">
        <f>O335-S335</f>
        <v>0</v>
      </c>
      <c r="V335" s="111">
        <f>U335+V334</f>
        <v>-911</v>
      </c>
      <c r="W335" s="174">
        <v>77</v>
      </c>
      <c r="X335" s="184"/>
      <c r="Y335" s="16"/>
      <c r="Z335" s="185"/>
      <c r="AA335" s="176"/>
      <c r="AB335" s="111"/>
      <c r="AC335" s="111"/>
      <c r="AD335" s="111"/>
      <c r="AE335" s="197"/>
      <c r="AF335" s="15"/>
      <c r="AG335" s="198"/>
      <c r="AH335" s="176"/>
      <c r="AI335" s="111"/>
      <c r="AJ335" s="111"/>
      <c r="AK335" s="111"/>
      <c r="AL335" s="270"/>
      <c r="AM335" s="84"/>
      <c r="AN335" s="6"/>
      <c r="AO335" s="6"/>
      <c r="AP335" s="6"/>
      <c r="AQ335" s="271"/>
      <c r="AR335" s="6"/>
    </row>
    <row r="336" spans="1:45" x14ac:dyDescent="0.25">
      <c r="A336" s="18" t="s">
        <v>216</v>
      </c>
      <c r="B336" s="68"/>
      <c r="C336" s="142" t="s">
        <v>1038</v>
      </c>
      <c r="D336" s="76" t="s">
        <v>911</v>
      </c>
      <c r="E336" s="74">
        <f>I336+J336+K336+L336+M336+N336+O336+AL336+AN336+AO336+AP336+AQ336+AR336</f>
        <v>47</v>
      </c>
      <c r="F336" s="256">
        <f>E336+F335</f>
        <v>46062</v>
      </c>
      <c r="G336" s="257">
        <f>F336/55165</f>
        <v>0.83498595123719754</v>
      </c>
      <c r="H336" s="258"/>
      <c r="I336" s="298"/>
      <c r="J336" s="299">
        <v>2</v>
      </c>
      <c r="K336" s="267"/>
      <c r="L336" s="268"/>
      <c r="M336" s="268"/>
      <c r="N336" s="300">
        <v>14</v>
      </c>
      <c r="O336" s="296">
        <v>31</v>
      </c>
      <c r="P336" s="78">
        <f>P335+O336</f>
        <v>30892</v>
      </c>
      <c r="Q336" s="88">
        <f>P336/42918</f>
        <v>0.71979122978703569</v>
      </c>
      <c r="R336" s="168">
        <f>100-(P336/42918*100)</f>
        <v>28.020877021296428</v>
      </c>
      <c r="S336" s="162">
        <v>31</v>
      </c>
      <c r="T336" s="111">
        <f>S336+T335</f>
        <v>31803</v>
      </c>
      <c r="U336" s="130">
        <f>O336-S336</f>
        <v>0</v>
      </c>
      <c r="V336" s="111">
        <f>U336+V335</f>
        <v>-911</v>
      </c>
      <c r="W336" s="174">
        <v>32</v>
      </c>
      <c r="X336" s="184"/>
      <c r="Y336" s="16"/>
      <c r="Z336" s="185"/>
      <c r="AA336" s="176"/>
      <c r="AB336" s="111"/>
      <c r="AC336" s="111"/>
      <c r="AD336" s="111"/>
      <c r="AE336" s="197"/>
      <c r="AF336" s="15"/>
      <c r="AG336" s="198"/>
      <c r="AH336" s="176"/>
      <c r="AI336" s="111"/>
      <c r="AJ336" s="111"/>
      <c r="AK336" s="111"/>
      <c r="AL336" s="270"/>
      <c r="AM336" s="84"/>
      <c r="AN336" s="6"/>
      <c r="AO336" s="6"/>
      <c r="AP336" s="6"/>
      <c r="AQ336" s="271"/>
      <c r="AR336" s="6"/>
    </row>
    <row r="337" spans="1:44" x14ac:dyDescent="0.25">
      <c r="A337" s="18" t="s">
        <v>217</v>
      </c>
      <c r="B337" s="68"/>
      <c r="C337" s="142" t="s">
        <v>1039</v>
      </c>
      <c r="D337" s="76" t="s">
        <v>911</v>
      </c>
      <c r="E337" s="74">
        <f>I337+J337+K337+L337+M337+N337+O337+AL337+AN337+AO337+AP337+AQ337+AR337</f>
        <v>94</v>
      </c>
      <c r="F337" s="256">
        <f>E337+F336</f>
        <v>46156</v>
      </c>
      <c r="G337" s="257">
        <f>F337/55165</f>
        <v>0.83668993020937188</v>
      </c>
      <c r="H337" s="258"/>
      <c r="I337" s="298"/>
      <c r="J337" s="299">
        <v>4</v>
      </c>
      <c r="K337" s="267"/>
      <c r="L337" s="268"/>
      <c r="M337" s="268"/>
      <c r="N337" s="300">
        <v>18</v>
      </c>
      <c r="O337" s="296">
        <v>72</v>
      </c>
      <c r="P337" s="78">
        <f>P336+O337</f>
        <v>30964</v>
      </c>
      <c r="Q337" s="88">
        <f>P337/42918</f>
        <v>0.72146884756978424</v>
      </c>
      <c r="R337" s="168">
        <f>100-(P337/42918*100)</f>
        <v>27.853115243021577</v>
      </c>
      <c r="S337" s="162">
        <v>72</v>
      </c>
      <c r="T337" s="111">
        <f>S337+T336</f>
        <v>31875</v>
      </c>
      <c r="U337" s="130">
        <f>O337-S337</f>
        <v>0</v>
      </c>
      <c r="V337" s="111">
        <f>U337+V336</f>
        <v>-911</v>
      </c>
      <c r="W337" s="174">
        <v>77</v>
      </c>
      <c r="X337" s="184"/>
      <c r="Y337" s="16"/>
      <c r="Z337" s="185"/>
      <c r="AA337" s="176"/>
      <c r="AB337" s="111"/>
      <c r="AC337" s="111"/>
      <c r="AD337" s="111"/>
      <c r="AE337" s="197"/>
      <c r="AF337" s="15"/>
      <c r="AG337" s="198"/>
      <c r="AH337" s="176"/>
      <c r="AI337" s="111"/>
      <c r="AJ337" s="111"/>
      <c r="AK337" s="111"/>
      <c r="AL337" s="270"/>
      <c r="AM337" s="84"/>
      <c r="AN337" s="6"/>
      <c r="AO337" s="6"/>
      <c r="AP337" s="6"/>
      <c r="AQ337" s="271"/>
      <c r="AR337" s="6"/>
    </row>
    <row r="338" spans="1:44" x14ac:dyDescent="0.25">
      <c r="A338" s="18" t="s">
        <v>218</v>
      </c>
      <c r="B338" s="68"/>
      <c r="C338" s="142" t="s">
        <v>1040</v>
      </c>
      <c r="D338" s="76" t="s">
        <v>911</v>
      </c>
      <c r="E338" s="74">
        <f>I338+J338+K338+L338+M338+N338+O338+AL338+AN338+AO338+AP338+AQ338+AR338</f>
        <v>47</v>
      </c>
      <c r="F338" s="256">
        <f>E338+F337</f>
        <v>46203</v>
      </c>
      <c r="G338" s="257">
        <f>F338/55165</f>
        <v>0.8375419196954591</v>
      </c>
      <c r="H338" s="258"/>
      <c r="I338" s="298"/>
      <c r="J338" s="299">
        <v>2</v>
      </c>
      <c r="K338" s="267"/>
      <c r="L338" s="268"/>
      <c r="M338" s="268"/>
      <c r="N338" s="300">
        <v>9</v>
      </c>
      <c r="O338" s="296">
        <v>36</v>
      </c>
      <c r="P338" s="78">
        <f>P337+O338</f>
        <v>31000</v>
      </c>
      <c r="Q338" s="88">
        <f>P338/42918</f>
        <v>0.72230765646115846</v>
      </c>
      <c r="R338" s="168">
        <f>100-(P338/42918*100)</f>
        <v>27.769234353884158</v>
      </c>
      <c r="S338" s="162">
        <v>36</v>
      </c>
      <c r="T338" s="111">
        <f>S338+T337</f>
        <v>31911</v>
      </c>
      <c r="U338" s="130">
        <f>O338-S338</f>
        <v>0</v>
      </c>
      <c r="V338" s="111">
        <f>U338+V337</f>
        <v>-911</v>
      </c>
      <c r="W338" s="174">
        <v>37</v>
      </c>
      <c r="X338" s="184"/>
      <c r="Y338" s="16"/>
      <c r="Z338" s="185"/>
      <c r="AA338" s="176"/>
      <c r="AB338" s="111"/>
      <c r="AC338" s="111"/>
      <c r="AD338" s="111"/>
      <c r="AE338" s="197"/>
      <c r="AF338" s="15"/>
      <c r="AG338" s="198"/>
      <c r="AH338" s="176"/>
      <c r="AI338" s="111"/>
      <c r="AJ338" s="111"/>
      <c r="AK338" s="111"/>
      <c r="AL338" s="270"/>
      <c r="AM338" s="84"/>
      <c r="AN338" s="6"/>
      <c r="AO338" s="6"/>
      <c r="AP338" s="6"/>
      <c r="AQ338" s="271"/>
      <c r="AR338" s="6"/>
    </row>
    <row r="339" spans="1:44" x14ac:dyDescent="0.25">
      <c r="A339" s="18" t="s">
        <v>219</v>
      </c>
      <c r="B339" s="68"/>
      <c r="C339" s="142" t="s">
        <v>1041</v>
      </c>
      <c r="D339" s="76" t="s">
        <v>911</v>
      </c>
      <c r="E339" s="74">
        <f>I339+J339+K339+L339+M339+N339+O339+AL339+AN339+AO339+AP339+AQ339+AR339</f>
        <v>94</v>
      </c>
      <c r="F339" s="256">
        <f>E339+F338</f>
        <v>46297</v>
      </c>
      <c r="G339" s="257">
        <f>F339/55165</f>
        <v>0.83924589866763344</v>
      </c>
      <c r="H339" s="258"/>
      <c r="I339" s="298"/>
      <c r="J339" s="299">
        <v>4</v>
      </c>
      <c r="K339" s="267"/>
      <c r="L339" s="268"/>
      <c r="M339" s="268"/>
      <c r="N339" s="300">
        <v>27</v>
      </c>
      <c r="O339" s="296">
        <v>63</v>
      </c>
      <c r="P339" s="78">
        <f>P338+O339</f>
        <v>31063</v>
      </c>
      <c r="Q339" s="88">
        <f>P339/42918</f>
        <v>0.72377557202106346</v>
      </c>
      <c r="R339" s="168">
        <f>100-(P339/42918*100)</f>
        <v>27.622442797893655</v>
      </c>
      <c r="S339" s="162">
        <v>72</v>
      </c>
      <c r="T339" s="111">
        <f>S339+T338</f>
        <v>31983</v>
      </c>
      <c r="U339" s="130">
        <f>O339-S339</f>
        <v>-9</v>
      </c>
      <c r="V339" s="111">
        <f>U339+V338</f>
        <v>-920</v>
      </c>
      <c r="W339" s="174">
        <v>62</v>
      </c>
      <c r="X339" s="184"/>
      <c r="Y339" s="16"/>
      <c r="Z339" s="185"/>
      <c r="AA339" s="176"/>
      <c r="AB339" s="111"/>
      <c r="AC339" s="111"/>
      <c r="AD339" s="111"/>
      <c r="AE339" s="197"/>
      <c r="AF339" s="15"/>
      <c r="AG339" s="198"/>
      <c r="AH339" s="176"/>
      <c r="AI339" s="111"/>
      <c r="AJ339" s="111"/>
      <c r="AK339" s="111"/>
      <c r="AL339" s="270"/>
      <c r="AM339" s="84"/>
      <c r="AN339" s="6"/>
      <c r="AO339" s="6"/>
      <c r="AP339" s="6"/>
      <c r="AQ339" s="271"/>
      <c r="AR339" s="6"/>
    </row>
    <row r="340" spans="1:44" x14ac:dyDescent="0.25">
      <c r="A340" s="18" t="s">
        <v>220</v>
      </c>
      <c r="B340" s="68"/>
      <c r="C340" s="142" t="s">
        <v>1042</v>
      </c>
      <c r="D340" s="76" t="s">
        <v>911</v>
      </c>
      <c r="E340" s="74">
        <f>I340+J340+K340+L340+M340+N340+O340+AL340+AN340+AO340+AP340+AQ340+AR340</f>
        <v>94</v>
      </c>
      <c r="F340" s="256">
        <f>E340+F339</f>
        <v>46391</v>
      </c>
      <c r="G340" s="257">
        <f>F340/55165</f>
        <v>0.84094987763980789</v>
      </c>
      <c r="H340" s="258"/>
      <c r="I340" s="298"/>
      <c r="J340" s="299">
        <v>4</v>
      </c>
      <c r="K340" s="267"/>
      <c r="L340" s="268"/>
      <c r="M340" s="268"/>
      <c r="N340" s="300">
        <v>27</v>
      </c>
      <c r="O340" s="296">
        <v>63</v>
      </c>
      <c r="P340" s="78">
        <f>P339+O340</f>
        <v>31126</v>
      </c>
      <c r="Q340" s="88">
        <f>P340/42918</f>
        <v>0.72524348758096835</v>
      </c>
      <c r="R340" s="168">
        <f>100-(P340/42918*100)</f>
        <v>27.475651241903165</v>
      </c>
      <c r="S340" s="162">
        <v>72</v>
      </c>
      <c r="T340" s="111">
        <f>S340+T339</f>
        <v>32055</v>
      </c>
      <c r="U340" s="130">
        <f>O340-S340</f>
        <v>-9</v>
      </c>
      <c r="V340" s="111">
        <f>U340+V339</f>
        <v>-929</v>
      </c>
      <c r="W340" s="174">
        <v>65</v>
      </c>
      <c r="X340" s="184"/>
      <c r="Y340" s="16"/>
      <c r="Z340" s="185"/>
      <c r="AA340" s="176"/>
      <c r="AB340" s="111"/>
      <c r="AC340" s="111"/>
      <c r="AD340" s="111"/>
      <c r="AE340" s="197"/>
      <c r="AF340" s="15"/>
      <c r="AG340" s="198"/>
      <c r="AH340" s="176"/>
      <c r="AI340" s="111"/>
      <c r="AJ340" s="111"/>
      <c r="AK340" s="111"/>
      <c r="AL340" s="270"/>
      <c r="AM340" s="84"/>
      <c r="AN340" s="6"/>
      <c r="AO340" s="6"/>
      <c r="AP340" s="6"/>
      <c r="AQ340" s="271"/>
      <c r="AR340" s="6"/>
    </row>
    <row r="341" spans="1:44" x14ac:dyDescent="0.25">
      <c r="A341" s="18" t="s">
        <v>226</v>
      </c>
      <c r="B341" s="68"/>
      <c r="C341" s="142" t="s">
        <v>1043</v>
      </c>
      <c r="D341" s="76" t="s">
        <v>911</v>
      </c>
      <c r="E341" s="74">
        <f>I341+J341+K341+L341+M341+N341+O341+AL341+AN341+AO341+AP341+AQ341+AR341</f>
        <v>48</v>
      </c>
      <c r="F341" s="256">
        <f>E341+F340</f>
        <v>46439</v>
      </c>
      <c r="G341" s="257">
        <f>F341/55165</f>
        <v>0.84181999456176926</v>
      </c>
      <c r="H341" s="258"/>
      <c r="I341" s="298"/>
      <c r="J341" s="267"/>
      <c r="K341" s="267"/>
      <c r="L341" s="268"/>
      <c r="M341" s="268"/>
      <c r="N341" s="300">
        <v>10</v>
      </c>
      <c r="O341" s="296">
        <v>38</v>
      </c>
      <c r="P341" s="78">
        <f>P340+O341</f>
        <v>31164</v>
      </c>
      <c r="Q341" s="88">
        <f>P341/42918</f>
        <v>0.72612889696630789</v>
      </c>
      <c r="R341" s="168">
        <f>100-(P341/42918*100)</f>
        <v>27.387110303369212</v>
      </c>
      <c r="S341" s="162">
        <v>36</v>
      </c>
      <c r="T341" s="111">
        <f>S341+T340</f>
        <v>32091</v>
      </c>
      <c r="U341" s="130">
        <f>O341-S341</f>
        <v>2</v>
      </c>
      <c r="V341" s="111">
        <f>U341+V340</f>
        <v>-927</v>
      </c>
      <c r="W341" s="174">
        <v>14</v>
      </c>
      <c r="X341" s="184"/>
      <c r="Y341" s="16"/>
      <c r="Z341" s="185"/>
      <c r="AA341" s="176"/>
      <c r="AB341" s="111"/>
      <c r="AC341" s="111"/>
      <c r="AD341" s="111"/>
      <c r="AE341" s="197"/>
      <c r="AF341" s="15"/>
      <c r="AG341" s="198"/>
      <c r="AH341" s="176"/>
      <c r="AI341" s="111"/>
      <c r="AJ341" s="111"/>
      <c r="AK341" s="111"/>
      <c r="AL341" s="270"/>
      <c r="AM341" s="84"/>
      <c r="AN341" s="6"/>
      <c r="AO341" s="6"/>
      <c r="AP341" s="6"/>
      <c r="AQ341" s="271"/>
      <c r="AR341" s="6"/>
    </row>
    <row r="342" spans="1:44" x14ac:dyDescent="0.25">
      <c r="A342" s="18" t="s">
        <v>228</v>
      </c>
      <c r="B342" s="68"/>
      <c r="C342" s="142" t="s">
        <v>1044</v>
      </c>
      <c r="D342" s="76" t="s">
        <v>911</v>
      </c>
      <c r="E342" s="74">
        <f>I342+J342+K342+L342+M342+N342+O342+AL342+AN342+AO342+AP342+AQ342+AR342</f>
        <v>50</v>
      </c>
      <c r="F342" s="256">
        <f>E342+F341</f>
        <v>46489</v>
      </c>
      <c r="G342" s="257">
        <f>F342/55165</f>
        <v>0.84272636635547904</v>
      </c>
      <c r="H342" s="258"/>
      <c r="I342" s="298"/>
      <c r="J342" s="299">
        <v>2</v>
      </c>
      <c r="K342" s="267"/>
      <c r="L342" s="268"/>
      <c r="M342" s="268"/>
      <c r="N342" s="300">
        <v>10</v>
      </c>
      <c r="O342" s="296">
        <v>38</v>
      </c>
      <c r="P342" s="78">
        <f>P341+O342</f>
        <v>31202</v>
      </c>
      <c r="Q342" s="88">
        <f>P342/42918</f>
        <v>0.72701430635164732</v>
      </c>
      <c r="R342" s="168">
        <f>100-(P342/42918*100)</f>
        <v>27.298569364835274</v>
      </c>
      <c r="S342" s="162">
        <v>36</v>
      </c>
      <c r="T342" s="111">
        <f>S342+T341</f>
        <v>32127</v>
      </c>
      <c r="U342" s="130">
        <f>O342-S342</f>
        <v>2</v>
      </c>
      <c r="V342" s="111">
        <f>U342+V341</f>
        <v>-925</v>
      </c>
      <c r="W342" s="174">
        <v>8</v>
      </c>
      <c r="X342" s="184"/>
      <c r="Y342" s="16"/>
      <c r="Z342" s="185"/>
      <c r="AA342" s="176"/>
      <c r="AB342" s="111"/>
      <c r="AC342" s="111"/>
      <c r="AD342" s="111"/>
      <c r="AE342" s="197"/>
      <c r="AF342" s="15"/>
      <c r="AG342" s="198"/>
      <c r="AH342" s="176"/>
      <c r="AI342" s="111"/>
      <c r="AJ342" s="111"/>
      <c r="AK342" s="111"/>
      <c r="AL342" s="270"/>
      <c r="AM342" s="84"/>
      <c r="AN342" s="6"/>
      <c r="AO342" s="6"/>
      <c r="AP342" s="6"/>
      <c r="AQ342" s="271"/>
      <c r="AR342" s="6"/>
    </row>
    <row r="343" spans="1:44" x14ac:dyDescent="0.25">
      <c r="A343" s="18" t="s">
        <v>222</v>
      </c>
      <c r="B343" s="68"/>
      <c r="C343" s="142" t="s">
        <v>1045</v>
      </c>
      <c r="D343" s="76" t="s">
        <v>911</v>
      </c>
      <c r="E343" s="74">
        <f>I343+J343+K343+L343+M343+N343+O343+AL343+AN343+AO343+AP343+AQ343+AR343</f>
        <v>100</v>
      </c>
      <c r="F343" s="256">
        <f>E343+F342</f>
        <v>46589</v>
      </c>
      <c r="G343" s="257">
        <f>F343/55165</f>
        <v>0.8445391099428986</v>
      </c>
      <c r="H343" s="258"/>
      <c r="I343" s="298">
        <v>48</v>
      </c>
      <c r="J343" s="299">
        <v>4</v>
      </c>
      <c r="K343" s="267"/>
      <c r="L343" s="268"/>
      <c r="M343" s="268"/>
      <c r="N343" s="300">
        <v>10</v>
      </c>
      <c r="O343" s="296">
        <v>38</v>
      </c>
      <c r="P343" s="78">
        <f>P342+O343</f>
        <v>31240</v>
      </c>
      <c r="Q343" s="88">
        <f>P343/42918</f>
        <v>0.72789971573698686</v>
      </c>
      <c r="R343" s="168">
        <f>100-(P343/42918*100)</f>
        <v>27.210028426301307</v>
      </c>
      <c r="S343" s="162">
        <v>36</v>
      </c>
      <c r="T343" s="111">
        <f>S343+T342</f>
        <v>32163</v>
      </c>
      <c r="U343" s="130">
        <f>O343-S343</f>
        <v>2</v>
      </c>
      <c r="V343" s="111">
        <f>U343+V342</f>
        <v>-923</v>
      </c>
      <c r="W343" s="174">
        <v>8</v>
      </c>
      <c r="X343" s="184"/>
      <c r="Y343" s="16"/>
      <c r="Z343" s="185"/>
      <c r="AA343" s="176"/>
      <c r="AB343" s="111"/>
      <c r="AC343" s="111"/>
      <c r="AD343" s="111"/>
      <c r="AE343" s="197"/>
      <c r="AF343" s="15"/>
      <c r="AG343" s="198"/>
      <c r="AH343" s="176"/>
      <c r="AI343" s="111"/>
      <c r="AJ343" s="111"/>
      <c r="AK343" s="111"/>
      <c r="AL343" s="270"/>
      <c r="AM343" s="84"/>
      <c r="AN343" s="6"/>
      <c r="AO343" s="6"/>
      <c r="AP343" s="6"/>
      <c r="AQ343" s="271"/>
      <c r="AR343" s="6"/>
    </row>
    <row r="344" spans="1:44" x14ac:dyDescent="0.25">
      <c r="A344" s="18" t="s">
        <v>223</v>
      </c>
      <c r="B344" s="68"/>
      <c r="C344" s="142" t="s">
        <v>1046</v>
      </c>
      <c r="D344" s="76" t="s">
        <v>911</v>
      </c>
      <c r="E344" s="74">
        <f>I344+J344+K344+L344+M344+N344+O344+AL344+AN344+AO344+AP344+AQ344+AR344</f>
        <v>50</v>
      </c>
      <c r="F344" s="256">
        <f>E344+F343</f>
        <v>46639</v>
      </c>
      <c r="G344" s="257">
        <f>F344/55165</f>
        <v>0.84544548173660838</v>
      </c>
      <c r="H344" s="258"/>
      <c r="I344" s="298"/>
      <c r="J344" s="299">
        <v>2</v>
      </c>
      <c r="K344" s="267"/>
      <c r="L344" s="268"/>
      <c r="M344" s="268"/>
      <c r="N344" s="300">
        <v>10</v>
      </c>
      <c r="O344" s="296">
        <v>38</v>
      </c>
      <c r="P344" s="78">
        <f>P343+O344</f>
        <v>31278</v>
      </c>
      <c r="Q344" s="88">
        <f>P344/42918</f>
        <v>0.72878512512232629</v>
      </c>
      <c r="R344" s="168">
        <f>100-(P344/42918*100)</f>
        <v>27.121487487767368</v>
      </c>
      <c r="S344" s="162">
        <v>36</v>
      </c>
      <c r="T344" s="111">
        <f>S344+T343</f>
        <v>32199</v>
      </c>
      <c r="U344" s="130">
        <f>O344-S344</f>
        <v>2</v>
      </c>
      <c r="V344" s="111">
        <f>U344+V343</f>
        <v>-921</v>
      </c>
      <c r="W344" s="174">
        <v>14</v>
      </c>
      <c r="X344" s="184"/>
      <c r="Y344" s="16"/>
      <c r="Z344" s="185"/>
      <c r="AA344" s="176"/>
      <c r="AB344" s="111"/>
      <c r="AC344" s="111"/>
      <c r="AD344" s="111"/>
      <c r="AE344" s="197"/>
      <c r="AF344" s="15"/>
      <c r="AG344" s="198"/>
      <c r="AH344" s="176"/>
      <c r="AI344" s="111"/>
      <c r="AJ344" s="111"/>
      <c r="AK344" s="111"/>
      <c r="AL344" s="270"/>
      <c r="AM344" s="84"/>
      <c r="AN344" s="6"/>
      <c r="AO344" s="6"/>
      <c r="AP344" s="6"/>
      <c r="AQ344" s="271"/>
      <c r="AR344" s="6"/>
    </row>
    <row r="345" spans="1:44" x14ac:dyDescent="0.25">
      <c r="A345" s="18" t="s">
        <v>224</v>
      </c>
      <c r="B345" s="68"/>
      <c r="C345" s="142" t="s">
        <v>1047</v>
      </c>
      <c r="D345" s="76" t="s">
        <v>911</v>
      </c>
      <c r="E345" s="74">
        <f>I345+J345+K345+L345+M345+N345+O345+AL345+AN345+AO345+AP345+AQ345+AR345</f>
        <v>50</v>
      </c>
      <c r="F345" s="256">
        <f>E345+F344</f>
        <v>46689</v>
      </c>
      <c r="G345" s="257">
        <f>F345/55165</f>
        <v>0.84635185353031817</v>
      </c>
      <c r="H345" s="258"/>
      <c r="I345" s="298"/>
      <c r="J345" s="299">
        <v>2</v>
      </c>
      <c r="K345" s="267"/>
      <c r="L345" s="268"/>
      <c r="M345" s="268"/>
      <c r="N345" s="300">
        <v>10</v>
      </c>
      <c r="O345" s="296">
        <v>38</v>
      </c>
      <c r="P345" s="78">
        <f>P344+O345</f>
        <v>31316</v>
      </c>
      <c r="Q345" s="88">
        <f>P345/42918</f>
        <v>0.72967053450766584</v>
      </c>
      <c r="R345" s="168">
        <f>100-(P345/42918*100)</f>
        <v>27.032946549233415</v>
      </c>
      <c r="S345" s="162">
        <v>36</v>
      </c>
      <c r="T345" s="111">
        <f>S345+T344</f>
        <v>32235</v>
      </c>
      <c r="U345" s="130">
        <f>O345-S345</f>
        <v>2</v>
      </c>
      <c r="V345" s="111">
        <f>U345+V344</f>
        <v>-919</v>
      </c>
      <c r="W345" s="174">
        <v>11</v>
      </c>
      <c r="X345" s="184"/>
      <c r="Y345" s="16"/>
      <c r="Z345" s="185"/>
      <c r="AA345" s="176"/>
      <c r="AB345" s="111"/>
      <c r="AC345" s="111"/>
      <c r="AD345" s="111"/>
      <c r="AE345" s="197"/>
      <c r="AF345" s="15"/>
      <c r="AG345" s="198"/>
      <c r="AH345" s="176"/>
      <c r="AI345" s="111"/>
      <c r="AJ345" s="111"/>
      <c r="AK345" s="111"/>
      <c r="AL345" s="270"/>
      <c r="AM345" s="84"/>
      <c r="AN345" s="6"/>
      <c r="AO345" s="6"/>
      <c r="AP345" s="6"/>
      <c r="AQ345" s="271"/>
      <c r="AR345" s="6"/>
    </row>
    <row r="346" spans="1:44" x14ac:dyDescent="0.25">
      <c r="A346" s="18" t="s">
        <v>225</v>
      </c>
      <c r="B346" s="68"/>
      <c r="C346" s="142" t="s">
        <v>1048</v>
      </c>
      <c r="D346" s="76" t="s">
        <v>911</v>
      </c>
      <c r="E346" s="74">
        <f>I346+J346+K346+L346+M346+N346+O346+AL346+AN346+AO346+AP346+AQ346+AR346</f>
        <v>50</v>
      </c>
      <c r="F346" s="256">
        <f>E346+F345</f>
        <v>46739</v>
      </c>
      <c r="G346" s="257">
        <f>F346/55165</f>
        <v>0.84725822532402795</v>
      </c>
      <c r="H346" s="258"/>
      <c r="I346" s="298"/>
      <c r="J346" s="299">
        <v>2</v>
      </c>
      <c r="K346" s="267"/>
      <c r="L346" s="268"/>
      <c r="M346" s="268"/>
      <c r="N346" s="300">
        <v>10</v>
      </c>
      <c r="O346" s="296">
        <v>38</v>
      </c>
      <c r="P346" s="78">
        <f>P345+O346</f>
        <v>31354</v>
      </c>
      <c r="Q346" s="88">
        <f>P346/42918</f>
        <v>0.73055594389300527</v>
      </c>
      <c r="R346" s="168">
        <f>100-(P346/42918*100)</f>
        <v>26.944405610699476</v>
      </c>
      <c r="S346" s="162">
        <v>36</v>
      </c>
      <c r="T346" s="111">
        <f>S346+T345</f>
        <v>32271</v>
      </c>
      <c r="U346" s="130">
        <f>O346-S346</f>
        <v>2</v>
      </c>
      <c r="V346" s="111">
        <f>U346+V345</f>
        <v>-917</v>
      </c>
      <c r="W346" s="174">
        <v>10</v>
      </c>
      <c r="X346" s="184"/>
      <c r="Y346" s="16"/>
      <c r="Z346" s="185"/>
      <c r="AA346" s="176"/>
      <c r="AB346" s="111"/>
      <c r="AC346" s="111"/>
      <c r="AD346" s="111"/>
      <c r="AE346" s="197"/>
      <c r="AF346" s="15"/>
      <c r="AG346" s="198"/>
      <c r="AH346" s="176"/>
      <c r="AI346" s="111"/>
      <c r="AJ346" s="111"/>
      <c r="AK346" s="111"/>
      <c r="AL346" s="270"/>
      <c r="AM346" s="84"/>
      <c r="AN346" s="6"/>
      <c r="AO346" s="6"/>
      <c r="AP346" s="6"/>
      <c r="AQ346" s="271"/>
      <c r="AR346" s="6"/>
    </row>
    <row r="347" spans="1:44" x14ac:dyDescent="0.25">
      <c r="A347" s="18" t="s">
        <v>227</v>
      </c>
      <c r="B347" s="68"/>
      <c r="C347" s="142" t="s">
        <v>1049</v>
      </c>
      <c r="D347" s="76" t="s">
        <v>911</v>
      </c>
      <c r="E347" s="74">
        <f>I347+J347+K347+L347+M347+N347+O347+AL347+AN347+AO347+AP347+AQ347+AR347</f>
        <v>100</v>
      </c>
      <c r="F347" s="256">
        <f>E347+F346</f>
        <v>46839</v>
      </c>
      <c r="G347" s="257">
        <f>F347/55165</f>
        <v>0.84907096891144751</v>
      </c>
      <c r="H347" s="258"/>
      <c r="I347" s="298"/>
      <c r="J347" s="299">
        <v>4</v>
      </c>
      <c r="K347" s="267"/>
      <c r="L347" s="268"/>
      <c r="M347" s="268"/>
      <c r="N347" s="300">
        <v>20</v>
      </c>
      <c r="O347" s="296">
        <v>76</v>
      </c>
      <c r="P347" s="78">
        <f>P346+O347</f>
        <v>31430</v>
      </c>
      <c r="Q347" s="88">
        <f>P347/42918</f>
        <v>0.73232676266368424</v>
      </c>
      <c r="R347" s="168">
        <f>100-(P347/42918*100)</f>
        <v>26.767323733631571</v>
      </c>
      <c r="S347" s="162">
        <v>36</v>
      </c>
      <c r="T347" s="111">
        <f>S347+T346</f>
        <v>32307</v>
      </c>
      <c r="U347" s="130">
        <f>O347-S347</f>
        <v>40</v>
      </c>
      <c r="V347" s="111">
        <f>U347+V346</f>
        <v>-877</v>
      </c>
      <c r="W347" s="174">
        <v>20</v>
      </c>
      <c r="X347" s="184"/>
      <c r="Y347" s="16"/>
      <c r="Z347" s="185"/>
      <c r="AA347" s="176"/>
      <c r="AB347" s="111"/>
      <c r="AC347" s="111"/>
      <c r="AD347" s="111"/>
      <c r="AE347" s="197"/>
      <c r="AF347" s="15"/>
      <c r="AG347" s="198"/>
      <c r="AH347" s="176"/>
      <c r="AI347" s="111"/>
      <c r="AJ347" s="111"/>
      <c r="AK347" s="111"/>
      <c r="AL347" s="270"/>
      <c r="AM347" s="84"/>
      <c r="AN347" s="6"/>
      <c r="AO347" s="6"/>
      <c r="AP347" s="6"/>
      <c r="AQ347" s="271"/>
      <c r="AR347" s="6"/>
    </row>
    <row r="348" spans="1:44" x14ac:dyDescent="0.25">
      <c r="A348" s="18" t="s">
        <v>221</v>
      </c>
      <c r="B348" s="68"/>
      <c r="C348" s="142" t="s">
        <v>1050</v>
      </c>
      <c r="D348" s="76" t="s">
        <v>911</v>
      </c>
      <c r="E348" s="74">
        <f>I348+J348+K348+L348+M348+N348+O348+AL348+AN348+AO348+AP348+AQ348+AR348</f>
        <v>100</v>
      </c>
      <c r="F348" s="256">
        <f>E348+F347</f>
        <v>46939</v>
      </c>
      <c r="G348" s="257">
        <f>F348/55165</f>
        <v>0.85088371249886707</v>
      </c>
      <c r="H348" s="258"/>
      <c r="I348" s="298">
        <v>48</v>
      </c>
      <c r="J348" s="299">
        <v>4</v>
      </c>
      <c r="K348" s="267"/>
      <c r="L348" s="268"/>
      <c r="M348" s="268"/>
      <c r="N348" s="300">
        <v>15</v>
      </c>
      <c r="O348" s="296">
        <v>33</v>
      </c>
      <c r="P348" s="78">
        <f>P347+O348</f>
        <v>31463</v>
      </c>
      <c r="Q348" s="88">
        <f>P348/42918</f>
        <v>0.73309567081411064</v>
      </c>
      <c r="R348" s="168">
        <f>100-(P348/42918*100)</f>
        <v>26.69043291858894</v>
      </c>
      <c r="S348" s="162">
        <v>36</v>
      </c>
      <c r="T348" s="111">
        <f>S348+T347</f>
        <v>32343</v>
      </c>
      <c r="U348" s="130">
        <f>O348-S348</f>
        <v>-3</v>
      </c>
      <c r="V348" s="111">
        <f>U348+V347</f>
        <v>-880</v>
      </c>
      <c r="W348" s="174">
        <v>18</v>
      </c>
      <c r="X348" s="184"/>
      <c r="Y348" s="16"/>
      <c r="Z348" s="185"/>
      <c r="AA348" s="176"/>
      <c r="AB348" s="111"/>
      <c r="AC348" s="111"/>
      <c r="AD348" s="111"/>
      <c r="AE348" s="197"/>
      <c r="AF348" s="15"/>
      <c r="AG348" s="198"/>
      <c r="AH348" s="176"/>
      <c r="AI348" s="111"/>
      <c r="AJ348" s="111"/>
      <c r="AK348" s="111"/>
      <c r="AL348" s="270"/>
      <c r="AM348" s="84"/>
      <c r="AN348" s="6"/>
      <c r="AO348" s="6"/>
      <c r="AP348" s="6"/>
      <c r="AQ348" s="271"/>
      <c r="AR348" s="6"/>
    </row>
    <row r="349" spans="1:44" x14ac:dyDescent="0.25">
      <c r="A349" s="18" t="s">
        <v>229</v>
      </c>
      <c r="B349" s="68"/>
      <c r="C349" s="142" t="s">
        <v>874</v>
      </c>
      <c r="D349" s="76" t="s">
        <v>911</v>
      </c>
      <c r="E349" s="74">
        <f>I349+J349+K349+L349+M349+N349+O349+AL349+AN349+AO349+AP349+AQ349+AR349</f>
        <v>47</v>
      </c>
      <c r="F349" s="256">
        <f>E349+F348</f>
        <v>46986</v>
      </c>
      <c r="G349" s="257">
        <f>F349/55165</f>
        <v>0.85173570198495419</v>
      </c>
      <c r="H349" s="258"/>
      <c r="I349" s="6"/>
      <c r="J349" s="299">
        <v>2</v>
      </c>
      <c r="K349" s="267"/>
      <c r="L349" s="268"/>
      <c r="M349" s="268"/>
      <c r="N349" s="300">
        <v>13</v>
      </c>
      <c r="O349" s="296">
        <v>32</v>
      </c>
      <c r="P349" s="78">
        <f>P348+O349</f>
        <v>31495</v>
      </c>
      <c r="Q349" s="88">
        <f>P349/42918</f>
        <v>0.73384127871755445</v>
      </c>
      <c r="R349" s="168">
        <f>100-(P349/42918*100)</f>
        <v>26.615872128244561</v>
      </c>
      <c r="S349" s="162">
        <v>32</v>
      </c>
      <c r="T349" s="111">
        <f>S349+T348</f>
        <v>32375</v>
      </c>
      <c r="U349" s="130">
        <f>O349-S349</f>
        <v>0</v>
      </c>
      <c r="V349" s="111">
        <f>U349+V348</f>
        <v>-880</v>
      </c>
      <c r="W349" s="174">
        <v>33</v>
      </c>
      <c r="X349" s="184"/>
      <c r="Y349" s="16"/>
      <c r="Z349" s="185"/>
      <c r="AA349" s="176"/>
      <c r="AB349" s="111"/>
      <c r="AC349" s="111"/>
      <c r="AD349" s="111"/>
      <c r="AE349" s="197"/>
      <c r="AF349" s="15"/>
      <c r="AG349" s="198"/>
      <c r="AH349" s="176"/>
      <c r="AI349" s="111"/>
      <c r="AJ349" s="111"/>
      <c r="AK349" s="111"/>
      <c r="AL349" s="270"/>
      <c r="AM349" s="84"/>
      <c r="AN349" s="6"/>
      <c r="AO349" s="6"/>
      <c r="AP349" s="6"/>
      <c r="AQ349" s="271"/>
      <c r="AR349" s="6"/>
    </row>
    <row r="350" spans="1:44" x14ac:dyDescent="0.25">
      <c r="A350" s="18" t="s">
        <v>230</v>
      </c>
      <c r="B350" s="68"/>
      <c r="C350" s="142" t="s">
        <v>876</v>
      </c>
      <c r="D350" s="76" t="s">
        <v>911</v>
      </c>
      <c r="E350" s="74">
        <f>I350+J350+K350+L350+M350+N350+O350+AL350+AN350+AO350+AP350+AQ350+AR350</f>
        <v>47</v>
      </c>
      <c r="F350" s="256">
        <f>E350+F349</f>
        <v>47033</v>
      </c>
      <c r="G350" s="257">
        <f>F350/55165</f>
        <v>0.85258769147104141</v>
      </c>
      <c r="H350" s="258"/>
      <c r="I350" s="6"/>
      <c r="J350" s="299">
        <v>2</v>
      </c>
      <c r="K350" s="267"/>
      <c r="L350" s="268"/>
      <c r="M350" s="268"/>
      <c r="N350" s="300">
        <v>13</v>
      </c>
      <c r="O350" s="296">
        <v>32</v>
      </c>
      <c r="P350" s="78">
        <f>P349+O350</f>
        <v>31527</v>
      </c>
      <c r="Q350" s="88">
        <f>P350/42918</f>
        <v>0.73458688662099814</v>
      </c>
      <c r="R350" s="168">
        <f>100-(P350/42918*100)</f>
        <v>26.541311337900183</v>
      </c>
      <c r="S350" s="162">
        <v>32</v>
      </c>
      <c r="T350" s="111">
        <f>S350+T349</f>
        <v>32407</v>
      </c>
      <c r="U350" s="130">
        <f>O350-S350</f>
        <v>0</v>
      </c>
      <c r="V350" s="111">
        <f>U350+V349</f>
        <v>-880</v>
      </c>
      <c r="W350" s="174">
        <v>32</v>
      </c>
      <c r="X350" s="184"/>
      <c r="Y350" s="16"/>
      <c r="Z350" s="185"/>
      <c r="AA350" s="176"/>
      <c r="AB350" s="111"/>
      <c r="AC350" s="111"/>
      <c r="AD350" s="111"/>
      <c r="AE350" s="197"/>
      <c r="AF350" s="15"/>
      <c r="AG350" s="198"/>
      <c r="AH350" s="176"/>
      <c r="AI350" s="111"/>
      <c r="AJ350" s="111"/>
      <c r="AK350" s="111"/>
      <c r="AL350" s="270"/>
      <c r="AM350" s="84"/>
      <c r="AN350" s="6"/>
      <c r="AO350" s="6"/>
      <c r="AP350" s="6"/>
      <c r="AQ350" s="271"/>
      <c r="AR350" s="6"/>
    </row>
    <row r="351" spans="1:44" x14ac:dyDescent="0.25">
      <c r="A351" s="18" t="s">
        <v>231</v>
      </c>
      <c r="B351" s="68"/>
      <c r="C351" s="142" t="s">
        <v>875</v>
      </c>
      <c r="D351" s="76" t="s">
        <v>911</v>
      </c>
      <c r="E351" s="74">
        <f>I351+J351+K351+L351+M351+N351+O351+AL351+AN351+AO351+AP351+AQ351+AR351</f>
        <v>94</v>
      </c>
      <c r="F351" s="256">
        <f>E351+F350</f>
        <v>47127</v>
      </c>
      <c r="G351" s="257">
        <f>F351/55165</f>
        <v>0.85429167044321586</v>
      </c>
      <c r="H351" s="258"/>
      <c r="I351" s="6"/>
      <c r="J351" s="299">
        <v>4</v>
      </c>
      <c r="K351" s="267"/>
      <c r="L351" s="268"/>
      <c r="M351" s="268"/>
      <c r="N351" s="300">
        <v>27</v>
      </c>
      <c r="O351" s="296">
        <v>63</v>
      </c>
      <c r="P351" s="78">
        <f>P350+O351</f>
        <v>31590</v>
      </c>
      <c r="Q351" s="88">
        <f>P351/42918</f>
        <v>0.73605480218090313</v>
      </c>
      <c r="R351" s="168">
        <f>100-(P351/42918*100)</f>
        <v>26.394519781909693</v>
      </c>
      <c r="S351" s="162">
        <v>63</v>
      </c>
      <c r="T351" s="111">
        <f>S351+T350</f>
        <v>32470</v>
      </c>
      <c r="U351" s="130">
        <f>O351-S351</f>
        <v>0</v>
      </c>
      <c r="V351" s="111">
        <f>U351+V350</f>
        <v>-880</v>
      </c>
      <c r="W351" s="174">
        <v>80</v>
      </c>
      <c r="X351" s="184"/>
      <c r="Y351" s="16"/>
      <c r="Z351" s="185"/>
      <c r="AA351" s="176"/>
      <c r="AB351" s="111"/>
      <c r="AC351" s="111"/>
      <c r="AD351" s="111"/>
      <c r="AE351" s="197"/>
      <c r="AF351" s="15"/>
      <c r="AG351" s="198"/>
      <c r="AH351" s="176"/>
      <c r="AI351" s="111"/>
      <c r="AJ351" s="111"/>
      <c r="AK351" s="111"/>
      <c r="AL351" s="270"/>
      <c r="AM351" s="84"/>
      <c r="AN351" s="6"/>
      <c r="AO351" s="6"/>
      <c r="AP351" s="6"/>
      <c r="AQ351" s="271"/>
      <c r="AR351" s="6"/>
    </row>
    <row r="352" spans="1:44" x14ac:dyDescent="0.25">
      <c r="A352" s="18" t="s">
        <v>232</v>
      </c>
      <c r="B352" s="68"/>
      <c r="C352" s="142" t="s">
        <v>877</v>
      </c>
      <c r="D352" s="76" t="s">
        <v>911</v>
      </c>
      <c r="E352" s="74">
        <f>I352+J352+K352+L352+M352+N352+O352+AL352+AN352+AO352+AP352+AQ352+AR352</f>
        <v>94</v>
      </c>
      <c r="F352" s="256">
        <f>E352+F351</f>
        <v>47221</v>
      </c>
      <c r="G352" s="257">
        <f>F352/55165</f>
        <v>0.85599564941539019</v>
      </c>
      <c r="H352" s="258"/>
      <c r="I352" s="6"/>
      <c r="J352" s="299">
        <v>4</v>
      </c>
      <c r="K352" s="267"/>
      <c r="L352" s="268"/>
      <c r="M352" s="268"/>
      <c r="N352" s="300">
        <v>22</v>
      </c>
      <c r="O352" s="296">
        <v>53</v>
      </c>
      <c r="P352" s="78">
        <f>P351+O352</f>
        <v>31643</v>
      </c>
      <c r="Q352" s="88">
        <f>P352/42918</f>
        <v>0.73728971527098186</v>
      </c>
      <c r="R352" s="168">
        <f>100-(P352/42918*100)</f>
        <v>26.271028472901818</v>
      </c>
      <c r="S352" s="162">
        <v>29</v>
      </c>
      <c r="T352" s="111">
        <f>S352+T351</f>
        <v>32499</v>
      </c>
      <c r="U352" s="130">
        <f>O352-S352</f>
        <v>24</v>
      </c>
      <c r="V352" s="111">
        <f>U352+V351</f>
        <v>-856</v>
      </c>
      <c r="W352" s="174">
        <v>39</v>
      </c>
      <c r="X352" s="184"/>
      <c r="Y352" s="16"/>
      <c r="Z352" s="185"/>
      <c r="AA352" s="176"/>
      <c r="AB352" s="111"/>
      <c r="AC352" s="111"/>
      <c r="AD352" s="111"/>
      <c r="AE352" s="197"/>
      <c r="AF352" s="15"/>
      <c r="AG352" s="198"/>
      <c r="AH352" s="176"/>
      <c r="AI352" s="111"/>
      <c r="AJ352" s="111"/>
      <c r="AK352" s="111"/>
      <c r="AL352" s="301">
        <v>15</v>
      </c>
      <c r="AM352" s="84">
        <v>46</v>
      </c>
      <c r="AN352" s="6"/>
      <c r="AO352" s="6"/>
      <c r="AP352" s="6"/>
      <c r="AQ352" s="271"/>
      <c r="AR352" s="6"/>
    </row>
    <row r="353" spans="1:44" x14ac:dyDescent="0.25">
      <c r="A353" s="18" t="s">
        <v>233</v>
      </c>
      <c r="B353" s="68"/>
      <c r="C353" s="142" t="s">
        <v>863</v>
      </c>
      <c r="D353" s="76" t="s">
        <v>911</v>
      </c>
      <c r="E353" s="74">
        <f>I353+J353+K353+L353+M353+N353+O353+AL353+AN353+AO353+AP353+AQ353+AR353</f>
        <v>50</v>
      </c>
      <c r="F353" s="256">
        <f>E353+F352</f>
        <v>47271</v>
      </c>
      <c r="G353" s="257">
        <f>F353/55165</f>
        <v>0.85690202120909997</v>
      </c>
      <c r="H353" s="258"/>
      <c r="I353" s="298">
        <v>24</v>
      </c>
      <c r="J353" s="299">
        <v>2</v>
      </c>
      <c r="K353" s="267"/>
      <c r="L353" s="268"/>
      <c r="M353" s="268"/>
      <c r="N353" s="268"/>
      <c r="O353" s="296">
        <v>0</v>
      </c>
      <c r="P353" s="78">
        <f>P352+O353</f>
        <v>31643</v>
      </c>
      <c r="Q353" s="88">
        <f>P353/42918</f>
        <v>0.73728971527098186</v>
      </c>
      <c r="R353" s="168">
        <f>100-(P353/42918*100)</f>
        <v>26.271028472901818</v>
      </c>
      <c r="S353" s="162">
        <v>0</v>
      </c>
      <c r="T353" s="111">
        <f>S353+T352</f>
        <v>32499</v>
      </c>
      <c r="U353" s="130">
        <f>O353-S353</f>
        <v>0</v>
      </c>
      <c r="V353" s="111">
        <f>U353+V352</f>
        <v>-856</v>
      </c>
      <c r="W353" s="174">
        <v>8</v>
      </c>
      <c r="X353" s="187"/>
      <c r="Y353" s="16"/>
      <c r="Z353" s="185"/>
      <c r="AA353" s="176"/>
      <c r="AB353" s="111"/>
      <c r="AC353" s="111"/>
      <c r="AD353" s="111"/>
      <c r="AE353" s="200"/>
      <c r="AF353" s="15"/>
      <c r="AG353" s="198"/>
      <c r="AH353" s="176"/>
      <c r="AI353" s="111"/>
      <c r="AJ353" s="111"/>
      <c r="AK353" s="111"/>
      <c r="AL353" s="301">
        <v>24</v>
      </c>
      <c r="AM353" s="84"/>
      <c r="AN353" s="6"/>
      <c r="AO353" s="6"/>
      <c r="AP353" s="6"/>
      <c r="AQ353" s="271"/>
      <c r="AR353" s="6"/>
    </row>
    <row r="354" spans="1:44" x14ac:dyDescent="0.25">
      <c r="A354" s="18" t="s">
        <v>234</v>
      </c>
      <c r="B354" s="68"/>
      <c r="C354" s="142" t="s">
        <v>862</v>
      </c>
      <c r="D354" s="76" t="s">
        <v>911</v>
      </c>
      <c r="E354" s="74">
        <f>I354+J354+K354+L354+M354+N354+O354+AL354+AN354+AO354+AP354+AQ354+AR354</f>
        <v>50</v>
      </c>
      <c r="F354" s="256">
        <f>E354+F353</f>
        <v>47321</v>
      </c>
      <c r="G354" s="257">
        <f>F354/55165</f>
        <v>0.85780839300280975</v>
      </c>
      <c r="H354" s="258"/>
      <c r="I354" s="298">
        <v>24</v>
      </c>
      <c r="J354" s="299">
        <v>2</v>
      </c>
      <c r="K354" s="267"/>
      <c r="L354" s="268"/>
      <c r="M354" s="268"/>
      <c r="N354" s="268"/>
      <c r="O354" s="296">
        <v>0</v>
      </c>
      <c r="P354" s="78">
        <f>P353+O354</f>
        <v>31643</v>
      </c>
      <c r="Q354" s="88">
        <f>P354/42918</f>
        <v>0.73728971527098186</v>
      </c>
      <c r="R354" s="168">
        <f>100-(P354/42918*100)</f>
        <v>26.271028472901818</v>
      </c>
      <c r="S354" s="162">
        <v>0</v>
      </c>
      <c r="T354" s="111">
        <f>S354+T353</f>
        <v>32499</v>
      </c>
      <c r="U354" s="130">
        <f>O354-S354</f>
        <v>0</v>
      </c>
      <c r="V354" s="111">
        <f>U354+V353</f>
        <v>-856</v>
      </c>
      <c r="W354" s="174">
        <v>1</v>
      </c>
      <c r="X354" s="187"/>
      <c r="Y354" s="16"/>
      <c r="Z354" s="185"/>
      <c r="AA354" s="176"/>
      <c r="AB354" s="111"/>
      <c r="AC354" s="111"/>
      <c r="AD354" s="111"/>
      <c r="AE354" s="200"/>
      <c r="AF354" s="15"/>
      <c r="AG354" s="198"/>
      <c r="AH354" s="176"/>
      <c r="AI354" s="111"/>
      <c r="AJ354" s="111"/>
      <c r="AK354" s="111"/>
      <c r="AL354" s="301">
        <v>24</v>
      </c>
      <c r="AM354" s="84"/>
      <c r="AN354" s="6"/>
      <c r="AO354" s="6"/>
      <c r="AP354" s="6"/>
      <c r="AQ354" s="271"/>
      <c r="AR354" s="6"/>
    </row>
    <row r="355" spans="1:44" x14ac:dyDescent="0.25">
      <c r="A355" s="18" t="s">
        <v>948</v>
      </c>
      <c r="B355" s="68"/>
      <c r="C355" s="142" t="s">
        <v>861</v>
      </c>
      <c r="D355" s="76" t="s">
        <v>911</v>
      </c>
      <c r="E355" s="74">
        <f>I355+J355+K355+L355+M355+N355+O355+AL355+AN355+AO355+AP355+AQ355+AR355</f>
        <v>200</v>
      </c>
      <c r="F355" s="256">
        <f>E355+F354</f>
        <v>47521</v>
      </c>
      <c r="G355" s="257">
        <f>F355/55165</f>
        <v>0.86143388017764888</v>
      </c>
      <c r="H355" s="258"/>
      <c r="I355" s="298">
        <v>96</v>
      </c>
      <c r="J355" s="299">
        <v>8</v>
      </c>
      <c r="K355" s="267"/>
      <c r="L355" s="268"/>
      <c r="M355" s="268"/>
      <c r="N355" s="268"/>
      <c r="O355" s="296">
        <v>0</v>
      </c>
      <c r="P355" s="78">
        <f>P354+O355</f>
        <v>31643</v>
      </c>
      <c r="Q355" s="88">
        <f>P355/42918</f>
        <v>0.73728971527098186</v>
      </c>
      <c r="R355" s="168">
        <f>100-(P355/42918*100)</f>
        <v>26.271028472901818</v>
      </c>
      <c r="S355" s="162">
        <v>0</v>
      </c>
      <c r="T355" s="111">
        <f>S355+T354</f>
        <v>32499</v>
      </c>
      <c r="U355" s="130">
        <f>O355-S355</f>
        <v>0</v>
      </c>
      <c r="V355" s="111">
        <f>U355+V354</f>
        <v>-856</v>
      </c>
      <c r="W355" s="174">
        <v>7</v>
      </c>
      <c r="X355" s="187"/>
      <c r="Y355" s="16"/>
      <c r="Z355" s="185"/>
      <c r="AA355" s="176"/>
      <c r="AB355" s="111"/>
      <c r="AC355" s="111"/>
      <c r="AD355" s="111"/>
      <c r="AE355" s="200"/>
      <c r="AF355" s="15"/>
      <c r="AG355" s="198"/>
      <c r="AH355" s="176"/>
      <c r="AI355" s="111"/>
      <c r="AJ355" s="111"/>
      <c r="AK355" s="111"/>
      <c r="AL355" s="301">
        <v>96</v>
      </c>
      <c r="AM355" s="84">
        <v>9</v>
      </c>
      <c r="AN355" s="6"/>
      <c r="AO355" s="6"/>
      <c r="AP355" s="6"/>
      <c r="AQ355" s="271"/>
      <c r="AR355" s="6"/>
    </row>
    <row r="356" spans="1:44" x14ac:dyDescent="0.25">
      <c r="A356" s="18" t="s">
        <v>235</v>
      </c>
      <c r="B356" s="68"/>
      <c r="C356" s="142" t="s">
        <v>818</v>
      </c>
      <c r="D356" s="76" t="s">
        <v>911</v>
      </c>
      <c r="E356" s="74">
        <f>I356+J356+K356+L356+M356+N356+O356+AL356+AN356+AO356+AP356+AQ356+AR356</f>
        <v>132</v>
      </c>
      <c r="F356" s="256">
        <f>E356+F355</f>
        <v>47653</v>
      </c>
      <c r="G356" s="257">
        <f>F356/55165</f>
        <v>0.86382670171304266</v>
      </c>
      <c r="H356" s="258"/>
      <c r="I356" s="6"/>
      <c r="J356" s="299">
        <v>6</v>
      </c>
      <c r="K356" s="267"/>
      <c r="L356" s="268"/>
      <c r="M356" s="300">
        <v>31</v>
      </c>
      <c r="N356" s="300">
        <v>28</v>
      </c>
      <c r="O356" s="296">
        <v>33</v>
      </c>
      <c r="P356" s="78">
        <f>P355+O356</f>
        <v>31676</v>
      </c>
      <c r="Q356" s="88">
        <f>P356/42918</f>
        <v>0.73805862342140827</v>
      </c>
      <c r="R356" s="168">
        <f>100-(P356/42918*100)</f>
        <v>26.194137657859173</v>
      </c>
      <c r="S356" s="162">
        <v>64</v>
      </c>
      <c r="T356" s="111">
        <f>S356+T355</f>
        <v>32563</v>
      </c>
      <c r="U356" s="130">
        <f>O356-S356</f>
        <v>-31</v>
      </c>
      <c r="V356" s="111">
        <f>U356+V355</f>
        <v>-887</v>
      </c>
      <c r="W356" s="174">
        <v>68</v>
      </c>
      <c r="X356" s="184"/>
      <c r="Y356" s="16"/>
      <c r="Z356" s="185"/>
      <c r="AA356" s="176"/>
      <c r="AB356" s="111"/>
      <c r="AC356" s="111"/>
      <c r="AD356" s="111"/>
      <c r="AE356" s="197"/>
      <c r="AF356" s="15"/>
      <c r="AG356" s="198"/>
      <c r="AH356" s="176"/>
      <c r="AI356" s="111"/>
      <c r="AJ356" s="111"/>
      <c r="AK356" s="111"/>
      <c r="AL356" s="301">
        <v>34</v>
      </c>
      <c r="AM356" s="84">
        <v>5</v>
      </c>
      <c r="AN356" s="6"/>
      <c r="AO356" s="6"/>
      <c r="AP356" s="6"/>
      <c r="AQ356" s="271"/>
      <c r="AR356" s="6"/>
    </row>
    <row r="357" spans="1:44" x14ac:dyDescent="0.25">
      <c r="A357" s="18" t="s">
        <v>236</v>
      </c>
      <c r="B357" s="68"/>
      <c r="C357" s="142" t="s">
        <v>820</v>
      </c>
      <c r="D357" s="76" t="s">
        <v>911</v>
      </c>
      <c r="E357" s="74">
        <f>I357+J357+K357+L357+M357+N357+O357+AL357+AN357+AO357+AP357+AQ357+AR357</f>
        <v>44</v>
      </c>
      <c r="F357" s="256">
        <f>E357+F356</f>
        <v>47697</v>
      </c>
      <c r="G357" s="257">
        <f>F357/55165</f>
        <v>0.86462430889150732</v>
      </c>
      <c r="H357" s="258"/>
      <c r="I357" s="6"/>
      <c r="J357" s="299">
        <v>2</v>
      </c>
      <c r="K357" s="267"/>
      <c r="L357" s="268"/>
      <c r="M357" s="300">
        <v>10</v>
      </c>
      <c r="N357" s="300">
        <v>9</v>
      </c>
      <c r="O357" s="296">
        <v>12</v>
      </c>
      <c r="P357" s="78">
        <f>P356+O357</f>
        <v>31688</v>
      </c>
      <c r="Q357" s="88">
        <f>P357/42918</f>
        <v>0.73833822638519964</v>
      </c>
      <c r="R357" s="168">
        <f>100-(P357/42918*100)</f>
        <v>26.166177361480038</v>
      </c>
      <c r="S357" s="162">
        <v>21</v>
      </c>
      <c r="T357" s="111">
        <f>S357+T356</f>
        <v>32584</v>
      </c>
      <c r="U357" s="130">
        <f>O357-S357</f>
        <v>-9</v>
      </c>
      <c r="V357" s="111">
        <f>U357+V356</f>
        <v>-896</v>
      </c>
      <c r="W357" s="174">
        <v>19</v>
      </c>
      <c r="X357" s="184"/>
      <c r="Y357" s="16"/>
      <c r="Z357" s="185"/>
      <c r="AA357" s="176"/>
      <c r="AB357" s="111"/>
      <c r="AC357" s="111"/>
      <c r="AD357" s="111"/>
      <c r="AE357" s="197"/>
      <c r="AF357" s="15"/>
      <c r="AG357" s="198"/>
      <c r="AH357" s="176"/>
      <c r="AI357" s="111"/>
      <c r="AJ357" s="111"/>
      <c r="AK357" s="111"/>
      <c r="AL357" s="301">
        <v>11</v>
      </c>
      <c r="AM357" s="84">
        <v>4</v>
      </c>
      <c r="AN357" s="6"/>
      <c r="AO357" s="6"/>
      <c r="AP357" s="6"/>
      <c r="AQ357" s="271"/>
      <c r="AR357" s="6"/>
    </row>
    <row r="358" spans="1:44" x14ac:dyDescent="0.25">
      <c r="A358" s="18" t="s">
        <v>237</v>
      </c>
      <c r="B358" s="68"/>
      <c r="C358" s="142" t="s">
        <v>819</v>
      </c>
      <c r="D358" s="76" t="s">
        <v>911</v>
      </c>
      <c r="E358" s="74">
        <f>I358+J358+K358+L358+M358+N358+O358+AL358+AN358+AO358+AP358+AQ358+AR358</f>
        <v>44</v>
      </c>
      <c r="F358" s="256">
        <f>E358+F357</f>
        <v>47741</v>
      </c>
      <c r="G358" s="257">
        <f>F358/55165</f>
        <v>0.86542191606997187</v>
      </c>
      <c r="H358" s="258"/>
      <c r="I358" s="6"/>
      <c r="J358" s="299">
        <v>2</v>
      </c>
      <c r="K358" s="267"/>
      <c r="L358" s="268"/>
      <c r="M358" s="300">
        <v>10</v>
      </c>
      <c r="N358" s="300">
        <v>9</v>
      </c>
      <c r="O358" s="296">
        <v>12</v>
      </c>
      <c r="P358" s="78">
        <f>P357+O358</f>
        <v>31700</v>
      </c>
      <c r="Q358" s="88">
        <f>P358/42918</f>
        <v>0.73861782934899112</v>
      </c>
      <c r="R358" s="168">
        <f>100-(P358/42918*100)</f>
        <v>26.138217065100889</v>
      </c>
      <c r="S358" s="162">
        <v>21</v>
      </c>
      <c r="T358" s="111">
        <f>S358+T357</f>
        <v>32605</v>
      </c>
      <c r="U358" s="130">
        <f>O358-S358</f>
        <v>-9</v>
      </c>
      <c r="V358" s="111">
        <f>U358+V357</f>
        <v>-905</v>
      </c>
      <c r="W358" s="174">
        <v>24</v>
      </c>
      <c r="X358" s="184"/>
      <c r="Y358" s="16"/>
      <c r="Z358" s="185"/>
      <c r="AA358" s="176"/>
      <c r="AB358" s="111"/>
      <c r="AC358" s="111"/>
      <c r="AD358" s="111"/>
      <c r="AE358" s="197"/>
      <c r="AF358" s="15"/>
      <c r="AG358" s="198"/>
      <c r="AH358" s="176"/>
      <c r="AI358" s="111"/>
      <c r="AJ358" s="111"/>
      <c r="AK358" s="111"/>
      <c r="AL358" s="301">
        <v>11</v>
      </c>
      <c r="AM358" s="84">
        <v>3</v>
      </c>
      <c r="AN358" s="6"/>
      <c r="AO358" s="6"/>
      <c r="AP358" s="6"/>
      <c r="AQ358" s="271"/>
      <c r="AR358" s="6"/>
    </row>
    <row r="359" spans="1:44" x14ac:dyDescent="0.25">
      <c r="A359" s="18" t="s">
        <v>238</v>
      </c>
      <c r="B359" s="68"/>
      <c r="C359" s="142" t="s">
        <v>764</v>
      </c>
      <c r="D359" s="76" t="s">
        <v>911</v>
      </c>
      <c r="E359" s="74">
        <f>I359+J359+K359+L359+M359+N359+O359+AL359+AN359+AO359+AP359+AQ359+AR359</f>
        <v>47</v>
      </c>
      <c r="F359" s="256">
        <f>E359+F358</f>
        <v>47788</v>
      </c>
      <c r="G359" s="257">
        <f>F359/55165</f>
        <v>0.8662739055560591</v>
      </c>
      <c r="H359" s="258"/>
      <c r="I359" s="6"/>
      <c r="J359" s="299">
        <v>2</v>
      </c>
      <c r="K359" s="267"/>
      <c r="L359" s="268"/>
      <c r="M359" s="300">
        <v>22</v>
      </c>
      <c r="N359" s="300">
        <v>13</v>
      </c>
      <c r="O359" s="296">
        <v>10</v>
      </c>
      <c r="P359" s="78">
        <f>P358+O359</f>
        <v>31710</v>
      </c>
      <c r="Q359" s="88">
        <f>P359/42918</f>
        <v>0.73885083181881728</v>
      </c>
      <c r="R359" s="168">
        <f>100-(P359/42918*100)</f>
        <v>26.114916818118274</v>
      </c>
      <c r="S359" s="162">
        <v>9</v>
      </c>
      <c r="T359" s="111">
        <f>S359+T358</f>
        <v>32614</v>
      </c>
      <c r="U359" s="130">
        <f>O359-S359</f>
        <v>1</v>
      </c>
      <c r="V359" s="111">
        <f>U359+V358</f>
        <v>-904</v>
      </c>
      <c r="W359" s="174">
        <v>32</v>
      </c>
      <c r="X359" s="184"/>
      <c r="Y359" s="16"/>
      <c r="Z359" s="185"/>
      <c r="AA359" s="176"/>
      <c r="AB359" s="111"/>
      <c r="AC359" s="111"/>
      <c r="AD359" s="111"/>
      <c r="AE359" s="197"/>
      <c r="AF359" s="15"/>
      <c r="AG359" s="198"/>
      <c r="AH359" s="176"/>
      <c r="AI359" s="111"/>
      <c r="AJ359" s="111"/>
      <c r="AK359" s="111"/>
      <c r="AL359" s="270"/>
      <c r="AM359" s="84"/>
      <c r="AN359" s="6"/>
      <c r="AO359" s="6"/>
      <c r="AP359" s="6"/>
      <c r="AQ359" s="271"/>
      <c r="AR359" s="6"/>
    </row>
    <row r="360" spans="1:44" x14ac:dyDescent="0.25">
      <c r="A360" s="18" t="s">
        <v>949</v>
      </c>
      <c r="B360" s="68"/>
      <c r="C360" s="142" t="s">
        <v>762</v>
      </c>
      <c r="D360" s="76" t="s">
        <v>911</v>
      </c>
      <c r="E360" s="74">
        <f>I360+J360+K360+L360+M360+N360+O360+AL360+AN360+AO360+AP360+AQ360+AR360</f>
        <v>47</v>
      </c>
      <c r="F360" s="256">
        <f>E360+F359</f>
        <v>47835</v>
      </c>
      <c r="G360" s="257">
        <f>F360/55165</f>
        <v>0.86712589504214632</v>
      </c>
      <c r="H360" s="258"/>
      <c r="I360" s="6"/>
      <c r="J360" s="299">
        <v>2</v>
      </c>
      <c r="K360" s="267"/>
      <c r="L360" s="268"/>
      <c r="M360" s="300">
        <v>22</v>
      </c>
      <c r="N360" s="300">
        <v>13</v>
      </c>
      <c r="O360" s="296">
        <v>10</v>
      </c>
      <c r="P360" s="78">
        <f>P359+O360</f>
        <v>31720</v>
      </c>
      <c r="Q360" s="88">
        <f>P360/42918</f>
        <v>0.73908383428864344</v>
      </c>
      <c r="R360" s="168">
        <f>100-(P360/42918*100)</f>
        <v>26.09161657113566</v>
      </c>
      <c r="S360" s="162">
        <v>9</v>
      </c>
      <c r="T360" s="111">
        <f>S360+T359</f>
        <v>32623</v>
      </c>
      <c r="U360" s="130">
        <f>O360-S360</f>
        <v>1</v>
      </c>
      <c r="V360" s="111">
        <f>U360+V359</f>
        <v>-903</v>
      </c>
      <c r="W360" s="174">
        <v>31</v>
      </c>
      <c r="X360" s="184"/>
      <c r="Y360" s="16"/>
      <c r="Z360" s="185"/>
      <c r="AA360" s="176"/>
      <c r="AB360" s="111"/>
      <c r="AC360" s="111"/>
      <c r="AD360" s="111"/>
      <c r="AE360" s="197"/>
      <c r="AF360" s="15"/>
      <c r="AG360" s="198"/>
      <c r="AH360" s="176"/>
      <c r="AI360" s="111"/>
      <c r="AJ360" s="111"/>
      <c r="AK360" s="111"/>
      <c r="AL360" s="270"/>
      <c r="AM360" s="84"/>
      <c r="AN360" s="6"/>
      <c r="AO360" s="6"/>
      <c r="AP360" s="6"/>
      <c r="AQ360" s="271"/>
      <c r="AR360" s="6"/>
    </row>
    <row r="361" spans="1:44" x14ac:dyDescent="0.25">
      <c r="A361" s="18" t="s">
        <v>239</v>
      </c>
      <c r="B361" s="68"/>
      <c r="C361" s="142" t="s">
        <v>763</v>
      </c>
      <c r="D361" s="76" t="s">
        <v>911</v>
      </c>
      <c r="E361" s="74">
        <f>I361+J361+K361+L361+M361+N361+O361+AL361+AN361+AO361+AP361+AQ361+AR361</f>
        <v>47</v>
      </c>
      <c r="F361" s="256">
        <f>E361+F360</f>
        <v>47882</v>
      </c>
      <c r="G361" s="257">
        <f>F361/55165</f>
        <v>0.86797788452823343</v>
      </c>
      <c r="H361" s="258"/>
      <c r="I361" s="6"/>
      <c r="J361" s="299">
        <v>2</v>
      </c>
      <c r="K361" s="267"/>
      <c r="L361" s="268"/>
      <c r="M361" s="300">
        <v>22</v>
      </c>
      <c r="N361" s="300">
        <v>13</v>
      </c>
      <c r="O361" s="296">
        <v>10</v>
      </c>
      <c r="P361" s="78">
        <f>P360+O361</f>
        <v>31730</v>
      </c>
      <c r="Q361" s="88">
        <f>P361/42918</f>
        <v>0.7393168367584696</v>
      </c>
      <c r="R361" s="168">
        <f>100-(P361/42918*100)</f>
        <v>26.068316324153045</v>
      </c>
      <c r="S361" s="162">
        <v>9</v>
      </c>
      <c r="T361" s="111">
        <f>S361+T360</f>
        <v>32632</v>
      </c>
      <c r="U361" s="130">
        <f>O361-S361</f>
        <v>1</v>
      </c>
      <c r="V361" s="111">
        <f>U361+V360</f>
        <v>-902</v>
      </c>
      <c r="W361" s="174">
        <v>13</v>
      </c>
      <c r="X361" s="184"/>
      <c r="Y361" s="16"/>
      <c r="Z361" s="185"/>
      <c r="AA361" s="176"/>
      <c r="AB361" s="111"/>
      <c r="AC361" s="111"/>
      <c r="AD361" s="111"/>
      <c r="AE361" s="197"/>
      <c r="AF361" s="15"/>
      <c r="AG361" s="198"/>
      <c r="AH361" s="176"/>
      <c r="AI361" s="111"/>
      <c r="AJ361" s="111"/>
      <c r="AK361" s="111"/>
      <c r="AL361" s="270"/>
      <c r="AM361" s="84"/>
      <c r="AN361" s="6"/>
      <c r="AO361" s="6"/>
      <c r="AP361" s="6"/>
      <c r="AQ361" s="271"/>
      <c r="AR361" s="6"/>
    </row>
    <row r="362" spans="1:44" x14ac:dyDescent="0.25">
      <c r="A362" s="18" t="s">
        <v>950</v>
      </c>
      <c r="B362" s="68"/>
      <c r="C362" s="142" t="s">
        <v>765</v>
      </c>
      <c r="D362" s="76"/>
      <c r="E362" s="74">
        <f>I362+J362+K362+L362+M362+N362+O362+AL362+AN362+AO362+AP362+AQ362+AR362</f>
        <v>47</v>
      </c>
      <c r="F362" s="256">
        <f>E362+F361</f>
        <v>47929</v>
      </c>
      <c r="G362" s="257">
        <f>F362/55165</f>
        <v>0.86882987401432066</v>
      </c>
      <c r="H362" s="258"/>
      <c r="I362" s="6"/>
      <c r="J362" s="299">
        <v>2</v>
      </c>
      <c r="K362" s="267"/>
      <c r="L362" s="268"/>
      <c r="M362" s="300">
        <v>22</v>
      </c>
      <c r="N362" s="300">
        <v>13</v>
      </c>
      <c r="O362" s="296">
        <v>10</v>
      </c>
      <c r="P362" s="78">
        <f>P361+O362</f>
        <v>31740</v>
      </c>
      <c r="Q362" s="88">
        <f>P362/42918</f>
        <v>0.73954983922829587</v>
      </c>
      <c r="R362" s="168">
        <f>100-(P362/42918*100)</f>
        <v>26.045016077170416</v>
      </c>
      <c r="S362" s="162">
        <v>9</v>
      </c>
      <c r="T362" s="111">
        <f>S362+T361</f>
        <v>32641</v>
      </c>
      <c r="U362" s="130">
        <f>O362-S362</f>
        <v>1</v>
      </c>
      <c r="V362" s="111">
        <f>U362+V361</f>
        <v>-901</v>
      </c>
      <c r="W362" s="174"/>
      <c r="X362" s="184"/>
      <c r="Y362" s="16"/>
      <c r="Z362" s="185"/>
      <c r="AA362" s="176"/>
      <c r="AB362" s="111"/>
      <c r="AC362" s="111"/>
      <c r="AD362" s="111"/>
      <c r="AE362" s="197"/>
      <c r="AF362" s="15"/>
      <c r="AG362" s="198"/>
      <c r="AH362" s="176"/>
      <c r="AI362" s="111"/>
      <c r="AJ362" s="111"/>
      <c r="AK362" s="111"/>
      <c r="AL362" s="270"/>
      <c r="AM362" s="84"/>
      <c r="AN362" s="6"/>
      <c r="AO362" s="6"/>
      <c r="AP362" s="6"/>
      <c r="AQ362" s="271"/>
      <c r="AR362" s="6"/>
    </row>
    <row r="363" spans="1:44" x14ac:dyDescent="0.25">
      <c r="A363" s="18" t="s">
        <v>240</v>
      </c>
      <c r="B363" s="68"/>
      <c r="C363" s="142" t="s">
        <v>809</v>
      </c>
      <c r="D363" s="76" t="s">
        <v>911</v>
      </c>
      <c r="E363" s="74">
        <f>I363+J363+K363+L363+M363+N363+O363+AL363+AN363+AO363+AP363+AQ363+AR363</f>
        <v>47</v>
      </c>
      <c r="F363" s="256">
        <f>E363+F362</f>
        <v>47976</v>
      </c>
      <c r="G363" s="257">
        <f>F363/55165</f>
        <v>0.86968186350040788</v>
      </c>
      <c r="H363" s="258"/>
      <c r="I363" s="6"/>
      <c r="J363" s="299">
        <v>2</v>
      </c>
      <c r="K363" s="267"/>
      <c r="L363" s="268"/>
      <c r="M363" s="300">
        <v>10</v>
      </c>
      <c r="N363" s="300">
        <v>17</v>
      </c>
      <c r="O363" s="296">
        <v>18</v>
      </c>
      <c r="P363" s="78">
        <f>P362+O363</f>
        <v>31758</v>
      </c>
      <c r="Q363" s="88">
        <f>P363/42918</f>
        <v>0.73996924367398298</v>
      </c>
      <c r="R363" s="168">
        <f>100-(P363/42918*100)</f>
        <v>26.003075632601707</v>
      </c>
      <c r="S363" s="162">
        <v>6</v>
      </c>
      <c r="T363" s="111">
        <f>S363+T362</f>
        <v>32647</v>
      </c>
      <c r="U363" s="130">
        <f>O363-S363</f>
        <v>12</v>
      </c>
      <c r="V363" s="111">
        <f>U363+V362</f>
        <v>-889</v>
      </c>
      <c r="W363" s="174">
        <v>15</v>
      </c>
      <c r="X363" s="184"/>
      <c r="Y363" s="16"/>
      <c r="Z363" s="185"/>
      <c r="AA363" s="176"/>
      <c r="AB363" s="111"/>
      <c r="AC363" s="111"/>
      <c r="AD363" s="111"/>
      <c r="AE363" s="197"/>
      <c r="AF363" s="15"/>
      <c r="AG363" s="198"/>
      <c r="AH363" s="176"/>
      <c r="AI363" s="111"/>
      <c r="AJ363" s="111"/>
      <c r="AK363" s="111"/>
      <c r="AL363" s="270"/>
      <c r="AM363" s="84"/>
      <c r="AN363" s="6"/>
      <c r="AO363" s="6"/>
      <c r="AP363" s="6"/>
      <c r="AQ363" s="271"/>
      <c r="AR363" s="6"/>
    </row>
    <row r="364" spans="1:44" x14ac:dyDescent="0.25">
      <c r="A364" s="18" t="s">
        <v>951</v>
      </c>
      <c r="B364" s="68"/>
      <c r="C364" s="142" t="s">
        <v>811</v>
      </c>
      <c r="D364" s="76" t="s">
        <v>911</v>
      </c>
      <c r="E364" s="74">
        <f>I364+J364+K364+L364+M364+N364+O364+AL364+AN364+AO364+AP364+AQ364+AR364</f>
        <v>47</v>
      </c>
      <c r="F364" s="256">
        <f>E364+F363</f>
        <v>48023</v>
      </c>
      <c r="G364" s="257">
        <f>F364/55165</f>
        <v>0.8705338529864951</v>
      </c>
      <c r="H364" s="258"/>
      <c r="I364" s="6"/>
      <c r="J364" s="299">
        <v>2</v>
      </c>
      <c r="K364" s="267"/>
      <c r="L364" s="268"/>
      <c r="M364" s="300"/>
      <c r="N364" s="300"/>
      <c r="O364" s="296">
        <v>45</v>
      </c>
      <c r="P364" s="78">
        <f>P363+O364</f>
        <v>31803</v>
      </c>
      <c r="Q364" s="88">
        <f>P364/42918</f>
        <v>0.74101775478820076</v>
      </c>
      <c r="R364" s="168">
        <f>100-(P364/42918*100)</f>
        <v>25.898224521179927</v>
      </c>
      <c r="S364" s="162">
        <v>6</v>
      </c>
      <c r="T364" s="111">
        <f>S364+T363</f>
        <v>32653</v>
      </c>
      <c r="U364" s="130">
        <f>O364-S364</f>
        <v>39</v>
      </c>
      <c r="V364" s="111">
        <f>U364+V363</f>
        <v>-850</v>
      </c>
      <c r="W364" s="174">
        <v>29</v>
      </c>
      <c r="X364" s="184"/>
      <c r="Y364" s="16"/>
      <c r="Z364" s="185"/>
      <c r="AA364" s="176"/>
      <c r="AB364" s="111"/>
      <c r="AC364" s="111"/>
      <c r="AD364" s="111"/>
      <c r="AE364" s="197"/>
      <c r="AF364" s="15"/>
      <c r="AG364" s="198"/>
      <c r="AH364" s="176"/>
      <c r="AI364" s="111"/>
      <c r="AJ364" s="111"/>
      <c r="AK364" s="111"/>
      <c r="AL364" s="270"/>
      <c r="AM364" s="84"/>
      <c r="AN364" s="6"/>
      <c r="AO364" s="6"/>
      <c r="AP364" s="6"/>
      <c r="AQ364" s="271"/>
      <c r="AR364" s="6"/>
    </row>
    <row r="365" spans="1:44" x14ac:dyDescent="0.25">
      <c r="A365" s="18" t="s">
        <v>390</v>
      </c>
      <c r="B365" s="68"/>
      <c r="C365" s="142" t="s">
        <v>812</v>
      </c>
      <c r="D365" s="76" t="s">
        <v>911</v>
      </c>
      <c r="E365" s="74">
        <f>I365+J365+K365+L365+M365+N365+O365+AL365+AN365+AO365+AP365+AQ365+AR365</f>
        <v>94</v>
      </c>
      <c r="F365" s="256">
        <f>E365+F364</f>
        <v>48117</v>
      </c>
      <c r="G365" s="257">
        <f>F365/55165</f>
        <v>0.87223783195866944</v>
      </c>
      <c r="H365" s="258"/>
      <c r="I365" s="6"/>
      <c r="J365" s="299">
        <v>4</v>
      </c>
      <c r="K365" s="267"/>
      <c r="L365" s="268"/>
      <c r="M365" s="300">
        <v>20</v>
      </c>
      <c r="N365" s="300">
        <v>33</v>
      </c>
      <c r="O365" s="296">
        <v>37</v>
      </c>
      <c r="P365" s="78">
        <f>P364+O365</f>
        <v>31840</v>
      </c>
      <c r="Q365" s="88">
        <f>P365/42918</f>
        <v>0.74187986392655758</v>
      </c>
      <c r="R365" s="168">
        <f>100-(P365/42918*100)</f>
        <v>25.812013607344241</v>
      </c>
      <c r="S365" s="162">
        <v>13</v>
      </c>
      <c r="T365" s="111">
        <f>S365+T364</f>
        <v>32666</v>
      </c>
      <c r="U365" s="130">
        <f>O365-S365</f>
        <v>24</v>
      </c>
      <c r="V365" s="111">
        <f>U365+V364</f>
        <v>-826</v>
      </c>
      <c r="W365" s="174">
        <v>57</v>
      </c>
      <c r="X365" s="184"/>
      <c r="Y365" s="16"/>
      <c r="Z365" s="185"/>
      <c r="AA365" s="176"/>
      <c r="AB365" s="111"/>
      <c r="AC365" s="111"/>
      <c r="AD365" s="111"/>
      <c r="AE365" s="197"/>
      <c r="AF365" s="15"/>
      <c r="AG365" s="198"/>
      <c r="AH365" s="176"/>
      <c r="AI365" s="111"/>
      <c r="AJ365" s="111"/>
      <c r="AK365" s="111"/>
      <c r="AL365" s="270"/>
      <c r="AM365" s="84"/>
      <c r="AN365" s="6"/>
      <c r="AO365" s="6"/>
      <c r="AP365" s="6"/>
      <c r="AQ365" s="271"/>
      <c r="AR365" s="6"/>
    </row>
    <row r="366" spans="1:44" x14ac:dyDescent="0.25">
      <c r="A366" s="18" t="s">
        <v>952</v>
      </c>
      <c r="B366" s="68"/>
      <c r="C366" s="142" t="s">
        <v>810</v>
      </c>
      <c r="D366" s="76" t="s">
        <v>911</v>
      </c>
      <c r="E366" s="74">
        <f>I366+J366+K366+L366+M366+N366+O366+AL366+AN366+AO366+AP366+AQ366+AR366</f>
        <v>47</v>
      </c>
      <c r="F366" s="256">
        <f>E366+F365</f>
        <v>48164</v>
      </c>
      <c r="G366" s="257">
        <f>F366/55165</f>
        <v>0.87308982144475666</v>
      </c>
      <c r="H366" s="258"/>
      <c r="I366" s="6"/>
      <c r="J366" s="299">
        <v>2</v>
      </c>
      <c r="K366" s="267"/>
      <c r="L366" s="268"/>
      <c r="M366" s="268"/>
      <c r="N366" s="268"/>
      <c r="O366" s="296">
        <v>45</v>
      </c>
      <c r="P366" s="78">
        <f>P365+O366</f>
        <v>31885</v>
      </c>
      <c r="Q366" s="88">
        <f>P366/42918</f>
        <v>0.74292837504077547</v>
      </c>
      <c r="R366" s="168">
        <f>100-(P366/42918*100)</f>
        <v>25.707162495922447</v>
      </c>
      <c r="S366" s="162">
        <v>1</v>
      </c>
      <c r="T366" s="111">
        <f>S366+T365</f>
        <v>32667</v>
      </c>
      <c r="U366" s="130">
        <f>O366-S366</f>
        <v>44</v>
      </c>
      <c r="V366" s="111">
        <f>U366+V365</f>
        <v>-782</v>
      </c>
      <c r="W366" s="174">
        <v>29</v>
      </c>
      <c r="X366" s="184"/>
      <c r="Y366" s="16"/>
      <c r="Z366" s="185"/>
      <c r="AA366" s="176"/>
      <c r="AB366" s="111"/>
      <c r="AC366" s="111"/>
      <c r="AD366" s="111"/>
      <c r="AE366" s="197"/>
      <c r="AF366" s="15"/>
      <c r="AG366" s="198"/>
      <c r="AH366" s="176"/>
      <c r="AI366" s="111"/>
      <c r="AJ366" s="111"/>
      <c r="AK366" s="111"/>
      <c r="AL366" s="270"/>
      <c r="AM366" s="84"/>
      <c r="AN366" s="6"/>
      <c r="AO366" s="6"/>
      <c r="AP366" s="6"/>
      <c r="AQ366" s="271"/>
      <c r="AR366" s="6"/>
    </row>
    <row r="367" spans="1:44" x14ac:dyDescent="0.25">
      <c r="A367" s="18" t="s">
        <v>241</v>
      </c>
      <c r="B367" s="68"/>
      <c r="C367" s="142" t="s">
        <v>887</v>
      </c>
      <c r="D367" s="76" t="s">
        <v>911</v>
      </c>
      <c r="E367" s="74">
        <f>I367+J367+K367+L367+M367+N367+O367+AL367+AN367+AO367+AP367+AQ367+AR367</f>
        <v>45</v>
      </c>
      <c r="F367" s="256">
        <f>E367+F366</f>
        <v>48209</v>
      </c>
      <c r="G367" s="257">
        <f>F367/55165</f>
        <v>0.87390555605909548</v>
      </c>
      <c r="H367" s="258"/>
      <c r="I367" s="6"/>
      <c r="J367" s="299">
        <v>2</v>
      </c>
      <c r="K367" s="267"/>
      <c r="L367" s="268"/>
      <c r="M367" s="268"/>
      <c r="N367" s="300">
        <v>13</v>
      </c>
      <c r="O367" s="296">
        <v>25</v>
      </c>
      <c r="P367" s="78">
        <f>P366+O367</f>
        <v>31910</v>
      </c>
      <c r="Q367" s="88">
        <f>P367/42918</f>
        <v>0.74351088121534092</v>
      </c>
      <c r="R367" s="168">
        <f>100-(P367/42918*100)</f>
        <v>25.64891187846591</v>
      </c>
      <c r="S367" s="162">
        <v>36</v>
      </c>
      <c r="T367" s="111">
        <f>S367+T366</f>
        <v>32703</v>
      </c>
      <c r="U367" s="130">
        <f>O367-S367</f>
        <v>-11</v>
      </c>
      <c r="V367" s="111">
        <f>U367+V366</f>
        <v>-793</v>
      </c>
      <c r="W367" s="174">
        <v>18</v>
      </c>
      <c r="X367" s="184"/>
      <c r="Y367" s="16"/>
      <c r="Z367" s="185"/>
      <c r="AA367" s="176"/>
      <c r="AB367" s="111"/>
      <c r="AC367" s="111"/>
      <c r="AD367" s="111"/>
      <c r="AE367" s="197"/>
      <c r="AF367" s="15"/>
      <c r="AG367" s="198"/>
      <c r="AH367" s="176"/>
      <c r="AI367" s="111"/>
      <c r="AJ367" s="111"/>
      <c r="AK367" s="111"/>
      <c r="AL367" s="301">
        <v>5</v>
      </c>
      <c r="AM367" s="84"/>
      <c r="AN367" s="6"/>
      <c r="AO367" s="6"/>
      <c r="AP367" s="6"/>
      <c r="AQ367" s="271"/>
      <c r="AR367" s="6"/>
    </row>
    <row r="368" spans="1:44" x14ac:dyDescent="0.25">
      <c r="A368" s="18" t="s">
        <v>242</v>
      </c>
      <c r="B368" s="68"/>
      <c r="C368" s="142" t="s">
        <v>888</v>
      </c>
      <c r="D368" s="76" t="s">
        <v>911</v>
      </c>
      <c r="E368" s="74">
        <f>I368+J368+K368+L368+M368+N368+O368+AL368+AN368+AO368+AP368+AQ368+AR368</f>
        <v>139</v>
      </c>
      <c r="F368" s="256">
        <f>E368+F367</f>
        <v>48348</v>
      </c>
      <c r="G368" s="257">
        <f>F368/55165</f>
        <v>0.87642526964560863</v>
      </c>
      <c r="H368" s="258"/>
      <c r="I368" s="6"/>
      <c r="J368" s="299">
        <v>6</v>
      </c>
      <c r="K368" s="267"/>
      <c r="L368" s="268"/>
      <c r="M368" s="268"/>
      <c r="N368" s="300">
        <v>44</v>
      </c>
      <c r="O368" s="296">
        <v>74</v>
      </c>
      <c r="P368" s="78">
        <f>P367+O368</f>
        <v>31984</v>
      </c>
      <c r="Q368" s="88">
        <f>P368/42918</f>
        <v>0.74523509949205458</v>
      </c>
      <c r="R368" s="168">
        <f>100-(P368/42918*100)</f>
        <v>25.476490050794538</v>
      </c>
      <c r="S368" s="162">
        <v>117</v>
      </c>
      <c r="T368" s="111">
        <f>S368+T367</f>
        <v>32820</v>
      </c>
      <c r="U368" s="130">
        <f>O368-S368</f>
        <v>-43</v>
      </c>
      <c r="V368" s="111">
        <f>U368+V367</f>
        <v>-836</v>
      </c>
      <c r="W368" s="174">
        <v>79</v>
      </c>
      <c r="X368" s="184"/>
      <c r="Y368" s="16"/>
      <c r="Z368" s="185"/>
      <c r="AA368" s="176"/>
      <c r="AB368" s="111"/>
      <c r="AC368" s="111"/>
      <c r="AD368" s="111"/>
      <c r="AE368" s="197"/>
      <c r="AF368" s="15"/>
      <c r="AG368" s="198"/>
      <c r="AH368" s="176"/>
      <c r="AI368" s="111"/>
      <c r="AJ368" s="111"/>
      <c r="AK368" s="111"/>
      <c r="AL368" s="301">
        <v>15</v>
      </c>
      <c r="AM368" s="84"/>
      <c r="AN368" s="6"/>
      <c r="AO368" s="6"/>
      <c r="AP368" s="6"/>
      <c r="AQ368" s="271"/>
      <c r="AR368" s="6"/>
    </row>
    <row r="369" spans="1:44" x14ac:dyDescent="0.25">
      <c r="A369" s="18" t="s">
        <v>243</v>
      </c>
      <c r="B369" s="68"/>
      <c r="C369" s="142" t="s">
        <v>889</v>
      </c>
      <c r="D369" s="76" t="s">
        <v>911</v>
      </c>
      <c r="E369" s="74">
        <f>I369+J369+K369+L369+M369+N369+O369+AL369+AN369+AO369+AP369+AQ369+AR369</f>
        <v>45</v>
      </c>
      <c r="F369" s="256">
        <f>E369+F368</f>
        <v>48393</v>
      </c>
      <c r="G369" s="257">
        <f>F369/55165</f>
        <v>0.87724100425994744</v>
      </c>
      <c r="H369" s="258"/>
      <c r="I369" s="6"/>
      <c r="J369" s="299">
        <v>2</v>
      </c>
      <c r="K369" s="267"/>
      <c r="L369" s="268"/>
      <c r="M369" s="268"/>
      <c r="N369" s="300">
        <v>13</v>
      </c>
      <c r="O369" s="296">
        <v>25</v>
      </c>
      <c r="P369" s="78">
        <f>P368+O369</f>
        <v>32009</v>
      </c>
      <c r="Q369" s="88">
        <f>P369/42918</f>
        <v>0.74581760566662003</v>
      </c>
      <c r="R369" s="168">
        <f>100-(P369/42918*100)</f>
        <v>25.418239433338002</v>
      </c>
      <c r="S369" s="162">
        <v>36</v>
      </c>
      <c r="T369" s="111">
        <f>S369+T368</f>
        <v>32856</v>
      </c>
      <c r="U369" s="130">
        <f>O369-S369</f>
        <v>-11</v>
      </c>
      <c r="V369" s="111">
        <f>U369+V368</f>
        <v>-847</v>
      </c>
      <c r="W369" s="174">
        <v>19</v>
      </c>
      <c r="X369" s="184"/>
      <c r="Y369" s="16"/>
      <c r="Z369" s="185"/>
      <c r="AA369" s="176"/>
      <c r="AB369" s="111"/>
      <c r="AC369" s="111"/>
      <c r="AD369" s="111"/>
      <c r="AE369" s="197"/>
      <c r="AF369" s="15"/>
      <c r="AG369" s="198"/>
      <c r="AH369" s="176"/>
      <c r="AI369" s="111"/>
      <c r="AJ369" s="111"/>
      <c r="AK369" s="111"/>
      <c r="AL369" s="301">
        <v>5</v>
      </c>
      <c r="AM369" s="84"/>
      <c r="AN369" s="6"/>
      <c r="AO369" s="6"/>
      <c r="AP369" s="6"/>
      <c r="AQ369" s="271"/>
      <c r="AR369" s="6"/>
    </row>
    <row r="370" spans="1:44" x14ac:dyDescent="0.25">
      <c r="A370" s="18" t="s">
        <v>244</v>
      </c>
      <c r="B370" s="68"/>
      <c r="C370" s="142" t="s">
        <v>884</v>
      </c>
      <c r="D370" s="76" t="s">
        <v>911</v>
      </c>
      <c r="E370" s="74">
        <f>I370+J370+K370+L370+M370+N370+O370+AL370+AN370+AO370+AP370+AQ370+AR370</f>
        <v>92</v>
      </c>
      <c r="F370" s="256">
        <f>E370+F369</f>
        <v>48485</v>
      </c>
      <c r="G370" s="257">
        <f>F370/55165</f>
        <v>0.87890872836037337</v>
      </c>
      <c r="H370" s="258"/>
      <c r="I370" s="6"/>
      <c r="J370" s="299">
        <v>4</v>
      </c>
      <c r="K370" s="267"/>
      <c r="L370" s="268"/>
      <c r="M370" s="268"/>
      <c r="N370" s="300">
        <v>29</v>
      </c>
      <c r="O370" s="296">
        <v>49</v>
      </c>
      <c r="P370" s="78">
        <f>P369+O370</f>
        <v>32058</v>
      </c>
      <c r="Q370" s="88">
        <f>P370/42918</f>
        <v>0.74695931776876834</v>
      </c>
      <c r="R370" s="168">
        <f>100-(P370/42918*100)</f>
        <v>25.304068223123167</v>
      </c>
      <c r="S370" s="162">
        <v>64</v>
      </c>
      <c r="T370" s="111">
        <f>S370+T369</f>
        <v>32920</v>
      </c>
      <c r="U370" s="130">
        <f>O370-S370</f>
        <v>-15</v>
      </c>
      <c r="V370" s="111">
        <f>U370+V369</f>
        <v>-862</v>
      </c>
      <c r="W370" s="174">
        <v>54</v>
      </c>
      <c r="X370" s="184"/>
      <c r="Y370" s="16"/>
      <c r="Z370" s="185"/>
      <c r="AA370" s="176"/>
      <c r="AB370" s="111"/>
      <c r="AC370" s="111"/>
      <c r="AD370" s="111"/>
      <c r="AE370" s="197"/>
      <c r="AF370" s="15"/>
      <c r="AG370" s="198"/>
      <c r="AH370" s="176"/>
      <c r="AI370" s="111"/>
      <c r="AJ370" s="111"/>
      <c r="AK370" s="111"/>
      <c r="AL370" s="301">
        <v>10</v>
      </c>
      <c r="AM370" s="84"/>
      <c r="AN370" s="6"/>
      <c r="AO370" s="6"/>
      <c r="AP370" s="6"/>
      <c r="AQ370" s="271"/>
      <c r="AR370" s="6"/>
    </row>
    <row r="371" spans="1:44" x14ac:dyDescent="0.25">
      <c r="A371" s="18" t="s">
        <v>245</v>
      </c>
      <c r="B371" s="68"/>
      <c r="C371" s="142" t="s">
        <v>885</v>
      </c>
      <c r="D371" s="76" t="s">
        <v>911</v>
      </c>
      <c r="E371" s="74">
        <f>I371+J371+K371+L371+M371+N371+O371+AL371+AN371+AO371+AP371+AQ371+AR371</f>
        <v>92</v>
      </c>
      <c r="F371" s="256">
        <f>E371+F370</f>
        <v>48577</v>
      </c>
      <c r="G371" s="257">
        <f>F371/55165</f>
        <v>0.88057645246079941</v>
      </c>
      <c r="H371" s="258"/>
      <c r="I371" s="6"/>
      <c r="J371" s="299">
        <v>4</v>
      </c>
      <c r="K371" s="267"/>
      <c r="L371" s="268"/>
      <c r="M371" s="268"/>
      <c r="N371" s="300">
        <v>34</v>
      </c>
      <c r="O371" s="296">
        <v>24</v>
      </c>
      <c r="P371" s="78">
        <f>P370+O371</f>
        <v>32082</v>
      </c>
      <c r="Q371" s="88">
        <f>P371/42918</f>
        <v>0.74751852369635119</v>
      </c>
      <c r="R371" s="168">
        <f>100-(P371/42918*100)</f>
        <v>25.248147630364883</v>
      </c>
      <c r="S371" s="162">
        <v>24</v>
      </c>
      <c r="T371" s="111">
        <f>S371+T370</f>
        <v>32944</v>
      </c>
      <c r="U371" s="130">
        <f>O371-S371</f>
        <v>0</v>
      </c>
      <c r="V371" s="111">
        <f>U371+V370</f>
        <v>-862</v>
      </c>
      <c r="W371" s="174">
        <v>21</v>
      </c>
      <c r="X371" s="184"/>
      <c r="Y371" s="16"/>
      <c r="Z371" s="185"/>
      <c r="AA371" s="176"/>
      <c r="AB371" s="111"/>
      <c r="AC371" s="111"/>
      <c r="AD371" s="111"/>
      <c r="AE371" s="197"/>
      <c r="AF371" s="15"/>
      <c r="AG371" s="198"/>
      <c r="AH371" s="176"/>
      <c r="AI371" s="111"/>
      <c r="AJ371" s="111"/>
      <c r="AK371" s="111"/>
      <c r="AL371" s="301">
        <v>30</v>
      </c>
      <c r="AM371" s="84">
        <v>17</v>
      </c>
      <c r="AN371" s="6"/>
      <c r="AO371" s="6"/>
      <c r="AP371" s="6"/>
      <c r="AQ371" s="271"/>
      <c r="AR371" s="6"/>
    </row>
    <row r="372" spans="1:44" x14ac:dyDescent="0.25">
      <c r="A372" s="18" t="s">
        <v>246</v>
      </c>
      <c r="B372" s="68"/>
      <c r="C372" s="142" t="s">
        <v>886</v>
      </c>
      <c r="D372" s="76" t="s">
        <v>911</v>
      </c>
      <c r="E372" s="74">
        <f>I372+J372+K372+L372+M372+N372+O372+AL372+AN372+AO372+AP372+AQ372+AR372</f>
        <v>45</v>
      </c>
      <c r="F372" s="256">
        <f>E372+F371</f>
        <v>48622</v>
      </c>
      <c r="G372" s="257">
        <f>F372/55165</f>
        <v>0.88139218707513822</v>
      </c>
      <c r="H372" s="258"/>
      <c r="I372" s="6"/>
      <c r="J372" s="299">
        <v>2</v>
      </c>
      <c r="K372" s="267"/>
      <c r="L372" s="268"/>
      <c r="M372" s="268"/>
      <c r="N372" s="300">
        <v>7</v>
      </c>
      <c r="O372" s="296">
        <v>26</v>
      </c>
      <c r="P372" s="78">
        <f>P371+O372</f>
        <v>32108</v>
      </c>
      <c r="Q372" s="88">
        <f>P372/42918</f>
        <v>0.74812433011789925</v>
      </c>
      <c r="R372" s="168">
        <f>100-(P372/42918*100)</f>
        <v>25.187566988210079</v>
      </c>
      <c r="S372" s="162">
        <v>29</v>
      </c>
      <c r="T372" s="111">
        <f>S372+T371</f>
        <v>32973</v>
      </c>
      <c r="U372" s="130">
        <f>O372-S372</f>
        <v>-3</v>
      </c>
      <c r="V372" s="111">
        <f>U372+V371</f>
        <v>-865</v>
      </c>
      <c r="W372" s="174">
        <v>44</v>
      </c>
      <c r="X372" s="184"/>
      <c r="Y372" s="16"/>
      <c r="Z372" s="185"/>
      <c r="AA372" s="176"/>
      <c r="AB372" s="111"/>
      <c r="AC372" s="111"/>
      <c r="AD372" s="111"/>
      <c r="AE372" s="197"/>
      <c r="AF372" s="15"/>
      <c r="AG372" s="198"/>
      <c r="AH372" s="176"/>
      <c r="AI372" s="111"/>
      <c r="AJ372" s="111"/>
      <c r="AK372" s="111"/>
      <c r="AL372" s="301">
        <v>10</v>
      </c>
      <c r="AM372" s="84"/>
      <c r="AN372" s="6"/>
      <c r="AO372" s="6"/>
      <c r="AP372" s="6"/>
      <c r="AQ372" s="271"/>
      <c r="AR372" s="6"/>
    </row>
    <row r="373" spans="1:44" x14ac:dyDescent="0.25">
      <c r="A373" s="18" t="s">
        <v>953</v>
      </c>
      <c r="B373" s="68"/>
      <c r="C373" s="142" t="s">
        <v>891</v>
      </c>
      <c r="D373" s="76" t="s">
        <v>911</v>
      </c>
      <c r="E373" s="74">
        <f>I373+J373+K373+L373+M373+N373+O373+AL373+AN373+AO373+AP373+AQ373+AR373</f>
        <v>92</v>
      </c>
      <c r="F373" s="256">
        <f>E373+F372</f>
        <v>48714</v>
      </c>
      <c r="G373" s="257">
        <f>F373/55165</f>
        <v>0.88305991117556426</v>
      </c>
      <c r="H373" s="258"/>
      <c r="I373" s="6"/>
      <c r="J373" s="299">
        <v>4</v>
      </c>
      <c r="K373" s="267"/>
      <c r="L373" s="268"/>
      <c r="M373" s="268"/>
      <c r="N373" s="300">
        <v>19</v>
      </c>
      <c r="O373" s="296">
        <v>59</v>
      </c>
      <c r="P373" s="78">
        <f>P372+O373</f>
        <v>32167</v>
      </c>
      <c r="Q373" s="88">
        <f>P373/42918</f>
        <v>0.74949904468987372</v>
      </c>
      <c r="R373" s="168">
        <f>100-(P373/42918*100)</f>
        <v>25.05009553101263</v>
      </c>
      <c r="S373" s="162">
        <v>27</v>
      </c>
      <c r="T373" s="111">
        <f>S373+T372</f>
        <v>33000</v>
      </c>
      <c r="U373" s="130">
        <f>O373-S373</f>
        <v>32</v>
      </c>
      <c r="V373" s="111">
        <f>U373+V372</f>
        <v>-833</v>
      </c>
      <c r="W373" s="174">
        <v>50</v>
      </c>
      <c r="X373" s="184"/>
      <c r="Y373" s="16"/>
      <c r="Z373" s="185"/>
      <c r="AA373" s="176"/>
      <c r="AB373" s="111"/>
      <c r="AC373" s="111"/>
      <c r="AD373" s="111"/>
      <c r="AE373" s="197"/>
      <c r="AF373" s="15"/>
      <c r="AG373" s="198"/>
      <c r="AH373" s="176"/>
      <c r="AI373" s="111"/>
      <c r="AJ373" s="111"/>
      <c r="AK373" s="111"/>
      <c r="AL373" s="301">
        <v>10</v>
      </c>
      <c r="AM373" s="84">
        <v>20</v>
      </c>
      <c r="AN373" s="6"/>
      <c r="AO373" s="6"/>
      <c r="AP373" s="6"/>
      <c r="AQ373" s="271"/>
      <c r="AR373" s="6"/>
    </row>
    <row r="374" spans="1:44" x14ac:dyDescent="0.25">
      <c r="A374" s="18" t="s">
        <v>954</v>
      </c>
      <c r="B374" s="68"/>
      <c r="C374" s="142" t="s">
        <v>890</v>
      </c>
      <c r="D374" s="76" t="s">
        <v>911</v>
      </c>
      <c r="E374" s="74">
        <f>I374+J374+K374+L374+M374+N374+O374+AL374+AN374+AO374+AP374+AQ374+AR374</f>
        <v>231</v>
      </c>
      <c r="F374" s="256">
        <f>E374+F373</f>
        <v>48945</v>
      </c>
      <c r="G374" s="257">
        <f>F374/55165</f>
        <v>0.88724734886250345</v>
      </c>
      <c r="H374" s="258"/>
      <c r="I374" s="6"/>
      <c r="J374" s="299">
        <v>8</v>
      </c>
      <c r="K374" s="267"/>
      <c r="L374" s="268"/>
      <c r="M374" s="268"/>
      <c r="N374" s="300">
        <v>84</v>
      </c>
      <c r="O374" s="296">
        <v>74</v>
      </c>
      <c r="P374" s="78">
        <f>P373+O374</f>
        <v>32241</v>
      </c>
      <c r="Q374" s="88">
        <f>P374/42918</f>
        <v>0.75122326296658748</v>
      </c>
      <c r="R374" s="168">
        <f>100-(P374/42918*100)</f>
        <v>24.877673703341259</v>
      </c>
      <c r="S374" s="162">
        <v>99</v>
      </c>
      <c r="T374" s="111">
        <f>S374+T373</f>
        <v>33099</v>
      </c>
      <c r="U374" s="130">
        <f>O374-S374</f>
        <v>-25</v>
      </c>
      <c r="V374" s="111">
        <f>U374+V373</f>
        <v>-858</v>
      </c>
      <c r="W374" s="174">
        <v>117</v>
      </c>
      <c r="X374" s="184"/>
      <c r="Y374" s="16"/>
      <c r="Z374" s="185"/>
      <c r="AA374" s="176"/>
      <c r="AB374" s="111"/>
      <c r="AC374" s="111"/>
      <c r="AD374" s="111"/>
      <c r="AE374" s="197"/>
      <c r="AF374" s="15"/>
      <c r="AG374" s="198"/>
      <c r="AH374" s="176"/>
      <c r="AI374" s="111"/>
      <c r="AJ374" s="111"/>
      <c r="AK374" s="111"/>
      <c r="AL374" s="301">
        <v>65</v>
      </c>
      <c r="AM374" s="84">
        <v>15</v>
      </c>
      <c r="AN374" s="6"/>
      <c r="AO374" s="6"/>
      <c r="AP374" s="6"/>
      <c r="AQ374" s="271"/>
      <c r="AR374" s="6"/>
    </row>
    <row r="375" spans="1:44" x14ac:dyDescent="0.25">
      <c r="A375" s="18" t="s">
        <v>955</v>
      </c>
      <c r="B375" s="68"/>
      <c r="C375" s="142" t="s">
        <v>1173</v>
      </c>
      <c r="D375" s="76" t="s">
        <v>911</v>
      </c>
      <c r="E375" s="74">
        <f>I375+J375+K375+L375+M375+N375+O375+AL375+AN375+AO375+AP375+AQ375+AR375</f>
        <v>45</v>
      </c>
      <c r="F375" s="256">
        <f>E375+F374</f>
        <v>48990</v>
      </c>
      <c r="G375" s="257">
        <f>F375/55165</f>
        <v>0.88806308347684215</v>
      </c>
      <c r="H375" s="258"/>
      <c r="I375" s="6"/>
      <c r="J375" s="299">
        <v>2</v>
      </c>
      <c r="K375" s="267"/>
      <c r="L375" s="268"/>
      <c r="M375" s="268"/>
      <c r="N375" s="300">
        <v>12</v>
      </c>
      <c r="O375" s="296">
        <v>31</v>
      </c>
      <c r="P375" s="78">
        <f>P374+O375</f>
        <v>32272</v>
      </c>
      <c r="Q375" s="88">
        <f>P375/42918</f>
        <v>0.75194557062304856</v>
      </c>
      <c r="R375" s="168">
        <f>100-(P375/42918*100)</f>
        <v>24.805442937695148</v>
      </c>
      <c r="S375" s="162">
        <v>36</v>
      </c>
      <c r="T375" s="111">
        <f>S375+T374</f>
        <v>33135</v>
      </c>
      <c r="U375" s="130">
        <f>O375-S375</f>
        <v>-5</v>
      </c>
      <c r="V375" s="111">
        <f>U375+V374</f>
        <v>-863</v>
      </c>
      <c r="W375" s="174">
        <v>39</v>
      </c>
      <c r="X375" s="184"/>
      <c r="Y375" s="16"/>
      <c r="Z375" s="185"/>
      <c r="AA375" s="176"/>
      <c r="AB375" s="111"/>
      <c r="AC375" s="111"/>
      <c r="AD375" s="111"/>
      <c r="AE375" s="197"/>
      <c r="AF375" s="15"/>
      <c r="AG375" s="198"/>
      <c r="AH375" s="176"/>
      <c r="AI375" s="111"/>
      <c r="AJ375" s="111"/>
      <c r="AK375" s="111"/>
      <c r="AL375" s="301"/>
      <c r="AM375" s="84"/>
      <c r="AN375" s="6"/>
      <c r="AO375" s="6"/>
      <c r="AP375" s="6"/>
      <c r="AQ375" s="271"/>
      <c r="AR375" s="6"/>
    </row>
    <row r="376" spans="1:44" x14ac:dyDescent="0.25">
      <c r="A376" s="18" t="s">
        <v>247</v>
      </c>
      <c r="B376" s="68"/>
      <c r="C376" s="142" t="s">
        <v>841</v>
      </c>
      <c r="D376" s="76" t="s">
        <v>911</v>
      </c>
      <c r="E376" s="74">
        <f>I376+J376+K376+L376+M376+N376+O376+AL376+AN376+AO376+AP376+AQ376+AR376</f>
        <v>94</v>
      </c>
      <c r="F376" s="256">
        <f>E376+F375</f>
        <v>49084</v>
      </c>
      <c r="G376" s="257">
        <f>F376/55165</f>
        <v>0.8897670624490166</v>
      </c>
      <c r="H376" s="258"/>
      <c r="I376" s="6"/>
      <c r="J376" s="299">
        <v>4</v>
      </c>
      <c r="K376" s="267"/>
      <c r="L376" s="268"/>
      <c r="M376" s="268"/>
      <c r="N376" s="300">
        <v>32</v>
      </c>
      <c r="O376" s="296">
        <v>48</v>
      </c>
      <c r="P376" s="78">
        <f>P375+O376</f>
        <v>32320</v>
      </c>
      <c r="Q376" s="88">
        <f>P376/42918</f>
        <v>0.75306398247821427</v>
      </c>
      <c r="R376" s="168">
        <f>100-(P376/42918*100)</f>
        <v>24.69360175217858</v>
      </c>
      <c r="S376" s="162">
        <v>48</v>
      </c>
      <c r="T376" s="111">
        <f>S376+T375</f>
        <v>33183</v>
      </c>
      <c r="U376" s="130">
        <f>O376-S376</f>
        <v>0</v>
      </c>
      <c r="V376" s="111">
        <f>U376+V375</f>
        <v>-863</v>
      </c>
      <c r="W376" s="174">
        <v>42</v>
      </c>
      <c r="X376" s="184"/>
      <c r="Y376" s="16"/>
      <c r="Z376" s="185"/>
      <c r="AA376" s="176"/>
      <c r="AB376" s="111"/>
      <c r="AC376" s="111"/>
      <c r="AD376" s="111"/>
      <c r="AE376" s="197"/>
      <c r="AF376" s="15"/>
      <c r="AG376" s="198"/>
      <c r="AH376" s="176"/>
      <c r="AI376" s="111"/>
      <c r="AJ376" s="111"/>
      <c r="AK376" s="111"/>
      <c r="AL376" s="301">
        <v>10</v>
      </c>
      <c r="AM376" s="84">
        <v>9</v>
      </c>
      <c r="AN376" s="6"/>
      <c r="AO376" s="6"/>
      <c r="AP376" s="6"/>
      <c r="AQ376" s="271"/>
      <c r="AR376" s="6"/>
    </row>
    <row r="377" spans="1:44" x14ac:dyDescent="0.25">
      <c r="A377" s="18" t="s">
        <v>248</v>
      </c>
      <c r="B377" s="68"/>
      <c r="C377" s="142" t="s">
        <v>839</v>
      </c>
      <c r="D377" s="76" t="s">
        <v>911</v>
      </c>
      <c r="E377" s="74">
        <f>I377+J377+K377+L377+M377+N377+O377+AL377+AN377+AO377+AP377+AQ377+AR377</f>
        <v>371</v>
      </c>
      <c r="F377" s="256">
        <f>E377+F376</f>
        <v>49455</v>
      </c>
      <c r="G377" s="257">
        <f>F377/55165</f>
        <v>0.8964923411583432</v>
      </c>
      <c r="H377" s="258"/>
      <c r="I377" s="6"/>
      <c r="J377" s="299">
        <v>12</v>
      </c>
      <c r="K377" s="267"/>
      <c r="L377" s="268"/>
      <c r="M377" s="268"/>
      <c r="N377" s="300">
        <v>107</v>
      </c>
      <c r="O377" s="296">
        <v>162</v>
      </c>
      <c r="P377" s="78">
        <f>P376+O377</f>
        <v>32482</v>
      </c>
      <c r="Q377" s="88">
        <f>P377/42918</f>
        <v>0.75683862248939837</v>
      </c>
      <c r="R377" s="168">
        <f>100-(P377/42918*100)</f>
        <v>24.316137751060168</v>
      </c>
      <c r="S377" s="162">
        <v>162</v>
      </c>
      <c r="T377" s="111">
        <f>S377+T376</f>
        <v>33345</v>
      </c>
      <c r="U377" s="130">
        <f>O377-S377</f>
        <v>0</v>
      </c>
      <c r="V377" s="111">
        <f>U377+V376</f>
        <v>-863</v>
      </c>
      <c r="W377" s="174">
        <v>162</v>
      </c>
      <c r="X377" s="184"/>
      <c r="Y377" s="16"/>
      <c r="Z377" s="185"/>
      <c r="AA377" s="176"/>
      <c r="AB377" s="111"/>
      <c r="AC377" s="111"/>
      <c r="AD377" s="111"/>
      <c r="AE377" s="197"/>
      <c r="AF377" s="15"/>
      <c r="AG377" s="198"/>
      <c r="AH377" s="176"/>
      <c r="AI377" s="111"/>
      <c r="AJ377" s="111"/>
      <c r="AK377" s="111"/>
      <c r="AL377" s="301">
        <v>90</v>
      </c>
      <c r="AM377" s="84">
        <v>40</v>
      </c>
      <c r="AN377" s="6"/>
      <c r="AO377" s="6"/>
      <c r="AP377" s="6"/>
      <c r="AQ377" s="271"/>
      <c r="AR377" s="6"/>
    </row>
    <row r="378" spans="1:44" x14ac:dyDescent="0.25">
      <c r="A378" s="18" t="s">
        <v>249</v>
      </c>
      <c r="B378" s="68"/>
      <c r="C378" s="142" t="s">
        <v>842</v>
      </c>
      <c r="D378" s="76" t="s">
        <v>911</v>
      </c>
      <c r="E378" s="74">
        <f>I378+J378+K378+L378+M378+N378+O378+AL378+AN378+AO378+AP378+AQ378+AR378</f>
        <v>512</v>
      </c>
      <c r="F378" s="256">
        <f>E378+F377</f>
        <v>49967</v>
      </c>
      <c r="G378" s="257">
        <f>F378/55165</f>
        <v>0.90577358832593124</v>
      </c>
      <c r="H378" s="258"/>
      <c r="I378" s="6"/>
      <c r="J378" s="299">
        <v>18</v>
      </c>
      <c r="K378" s="267"/>
      <c r="L378" s="268"/>
      <c r="M378" s="268"/>
      <c r="N378" s="300">
        <v>161</v>
      </c>
      <c r="O378" s="296">
        <v>243</v>
      </c>
      <c r="P378" s="78">
        <f>P377+O378</f>
        <v>32725</v>
      </c>
      <c r="Q378" s="88">
        <f>P378/42918</f>
        <v>0.76250058250617458</v>
      </c>
      <c r="R378" s="168">
        <f>100-(P378/42918*100)</f>
        <v>23.749941749382543</v>
      </c>
      <c r="S378" s="162">
        <v>243</v>
      </c>
      <c r="T378" s="111">
        <f>S378+T377</f>
        <v>33588</v>
      </c>
      <c r="U378" s="130">
        <f>O378-S378</f>
        <v>0</v>
      </c>
      <c r="V378" s="111">
        <f>U378+V377</f>
        <v>-863</v>
      </c>
      <c r="W378" s="174">
        <v>148</v>
      </c>
      <c r="X378" s="184"/>
      <c r="Y378" s="16"/>
      <c r="Z378" s="185"/>
      <c r="AA378" s="176"/>
      <c r="AB378" s="111"/>
      <c r="AC378" s="111"/>
      <c r="AD378" s="111"/>
      <c r="AE378" s="197"/>
      <c r="AF378" s="15"/>
      <c r="AG378" s="198"/>
      <c r="AH378" s="176"/>
      <c r="AI378" s="111"/>
      <c r="AJ378" s="111"/>
      <c r="AK378" s="111"/>
      <c r="AL378" s="301">
        <v>90</v>
      </c>
      <c r="AM378" s="84">
        <v>13</v>
      </c>
      <c r="AN378" s="6"/>
      <c r="AO378" s="6"/>
      <c r="AP378" s="6"/>
      <c r="AQ378" s="271"/>
      <c r="AR378" s="6"/>
    </row>
    <row r="379" spans="1:44" x14ac:dyDescent="0.25">
      <c r="A379" s="18" t="s">
        <v>250</v>
      </c>
      <c r="B379" s="68"/>
      <c r="C379" s="142" t="s">
        <v>1174</v>
      </c>
      <c r="D379" s="76" t="s">
        <v>911</v>
      </c>
      <c r="E379" s="74">
        <f>I379+J379+K379+L379+M379+N379+O379+AL379+AN379+AO379+AP379+AQ379+AR379</f>
        <v>91</v>
      </c>
      <c r="F379" s="256">
        <f>E379+F378</f>
        <v>50058</v>
      </c>
      <c r="G379" s="257">
        <f>F379/55165</f>
        <v>0.90742318499048313</v>
      </c>
      <c r="H379" s="258"/>
      <c r="I379" s="6"/>
      <c r="J379" s="299">
        <v>2</v>
      </c>
      <c r="K379" s="267"/>
      <c r="L379" s="268"/>
      <c r="M379" s="268"/>
      <c r="N379" s="300">
        <v>17</v>
      </c>
      <c r="O379" s="296">
        <v>27</v>
      </c>
      <c r="P379" s="78">
        <f>P378+O379</f>
        <v>32752</v>
      </c>
      <c r="Q379" s="88">
        <f>P379/42918</f>
        <v>0.76312968917470525</v>
      </c>
      <c r="R379" s="168">
        <f>100-(P379/42918*100)</f>
        <v>23.687031082529472</v>
      </c>
      <c r="S379" s="162">
        <v>54</v>
      </c>
      <c r="T379" s="111">
        <f>S379+T378</f>
        <v>33642</v>
      </c>
      <c r="U379" s="130">
        <f>O379-S379</f>
        <v>-27</v>
      </c>
      <c r="V379" s="111">
        <f>U379+V378</f>
        <v>-890</v>
      </c>
      <c r="W379" s="174">
        <v>17</v>
      </c>
      <c r="X379" s="184"/>
      <c r="Y379" s="16"/>
      <c r="Z379" s="185"/>
      <c r="AA379" s="176"/>
      <c r="AB379" s="111"/>
      <c r="AC379" s="111"/>
      <c r="AD379" s="111"/>
      <c r="AE379" s="197"/>
      <c r="AF379" s="15"/>
      <c r="AG379" s="198"/>
      <c r="AH379" s="176"/>
      <c r="AI379" s="111"/>
      <c r="AJ379" s="111"/>
      <c r="AK379" s="111"/>
      <c r="AL379" s="301">
        <v>45</v>
      </c>
      <c r="AM379" s="84"/>
      <c r="AN379" s="6"/>
      <c r="AO379" s="6"/>
      <c r="AP379" s="6"/>
      <c r="AQ379" s="271"/>
      <c r="AR379" s="6"/>
    </row>
    <row r="380" spans="1:44" x14ac:dyDescent="0.25">
      <c r="A380" s="18" t="s">
        <v>956</v>
      </c>
      <c r="B380" s="68"/>
      <c r="C380" s="142" t="s">
        <v>840</v>
      </c>
      <c r="D380" s="76" t="s">
        <v>911</v>
      </c>
      <c r="E380" s="74">
        <f>I380+J380+K380+L380+M380+N380+O380+AL380+AN380+AO380+AP380+AQ380+AR380</f>
        <v>91</v>
      </c>
      <c r="F380" s="256">
        <f>E380+F379</f>
        <v>50149</v>
      </c>
      <c r="G380" s="257">
        <f>F380/55165</f>
        <v>0.90907278165503491</v>
      </c>
      <c r="H380" s="258"/>
      <c r="I380" s="6"/>
      <c r="J380" s="299">
        <v>2</v>
      </c>
      <c r="K380" s="267"/>
      <c r="L380" s="268"/>
      <c r="M380" s="268"/>
      <c r="N380" s="300">
        <v>17</v>
      </c>
      <c r="O380" s="296">
        <v>27</v>
      </c>
      <c r="P380" s="78">
        <f>P379+O380</f>
        <v>32779</v>
      </c>
      <c r="Q380" s="88">
        <f>P380/42918</f>
        <v>0.76375879584323592</v>
      </c>
      <c r="R380" s="168">
        <f>100-(P380/42918*100)</f>
        <v>23.624120415676401</v>
      </c>
      <c r="S380" s="162">
        <v>27</v>
      </c>
      <c r="T380" s="111">
        <f>S380+T379</f>
        <v>33669</v>
      </c>
      <c r="U380" s="130">
        <f>O380-S380</f>
        <v>0</v>
      </c>
      <c r="V380" s="111">
        <f>U380+V379</f>
        <v>-890</v>
      </c>
      <c r="W380" s="174">
        <v>16</v>
      </c>
      <c r="X380" s="184"/>
      <c r="Y380" s="16"/>
      <c r="Z380" s="185"/>
      <c r="AA380" s="176"/>
      <c r="AB380" s="111"/>
      <c r="AC380" s="111"/>
      <c r="AD380" s="111"/>
      <c r="AE380" s="197"/>
      <c r="AF380" s="15"/>
      <c r="AG380" s="198"/>
      <c r="AH380" s="176"/>
      <c r="AI380" s="111"/>
      <c r="AJ380" s="111"/>
      <c r="AK380" s="111"/>
      <c r="AL380" s="301">
        <v>45</v>
      </c>
      <c r="AM380" s="84">
        <v>26</v>
      </c>
      <c r="AN380" s="6"/>
      <c r="AO380" s="6"/>
      <c r="AP380" s="6"/>
      <c r="AQ380" s="271"/>
      <c r="AR380" s="6"/>
    </row>
    <row r="381" spans="1:44" x14ac:dyDescent="0.25">
      <c r="A381" s="18" t="s">
        <v>251</v>
      </c>
      <c r="B381" s="68"/>
      <c r="C381" s="142" t="s">
        <v>783</v>
      </c>
      <c r="D381" s="76" t="s">
        <v>911</v>
      </c>
      <c r="E381" s="74">
        <f>I381+J381+K381+L381+M381+N381+O381+AL381+AN381+AO381+AP381+AQ381+AR381</f>
        <v>140</v>
      </c>
      <c r="F381" s="256">
        <f>E381+F380</f>
        <v>50289</v>
      </c>
      <c r="G381" s="257">
        <f>F381/55165</f>
        <v>0.91161062267742232</v>
      </c>
      <c r="H381" s="258"/>
      <c r="I381" s="6"/>
      <c r="J381" s="299">
        <v>6</v>
      </c>
      <c r="K381" s="267"/>
      <c r="L381" s="268"/>
      <c r="M381" s="300">
        <v>40</v>
      </c>
      <c r="N381" s="300">
        <v>47</v>
      </c>
      <c r="O381" s="296">
        <v>32</v>
      </c>
      <c r="P381" s="78">
        <f>P380+O381</f>
        <v>32811</v>
      </c>
      <c r="Q381" s="88">
        <f>P381/42918</f>
        <v>0.76450440374667972</v>
      </c>
      <c r="R381" s="168">
        <f>100-(P381/42918*100)</f>
        <v>23.549559625332023</v>
      </c>
      <c r="S381" s="162">
        <v>81</v>
      </c>
      <c r="T381" s="111">
        <f>S381+T380</f>
        <v>33750</v>
      </c>
      <c r="U381" s="130">
        <f>O381-S381</f>
        <v>-49</v>
      </c>
      <c r="V381" s="111">
        <f>U381+V380</f>
        <v>-939</v>
      </c>
      <c r="W381" s="174">
        <v>95</v>
      </c>
      <c r="X381" s="184"/>
      <c r="Y381" s="16"/>
      <c r="Z381" s="185"/>
      <c r="AA381" s="176"/>
      <c r="AB381" s="111"/>
      <c r="AC381" s="111"/>
      <c r="AD381" s="111"/>
      <c r="AE381" s="197"/>
      <c r="AF381" s="15"/>
      <c r="AG381" s="198"/>
      <c r="AH381" s="176"/>
      <c r="AI381" s="111"/>
      <c r="AJ381" s="111"/>
      <c r="AK381" s="111"/>
      <c r="AL381" s="301">
        <v>15</v>
      </c>
      <c r="AM381" s="84"/>
      <c r="AN381" s="6"/>
      <c r="AO381" s="6"/>
      <c r="AP381" s="6"/>
      <c r="AQ381" s="271"/>
      <c r="AR381" s="6"/>
    </row>
    <row r="382" spans="1:44" x14ac:dyDescent="0.25">
      <c r="A382" s="18" t="s">
        <v>252</v>
      </c>
      <c r="B382" s="68"/>
      <c r="C382" s="142" t="s">
        <v>785</v>
      </c>
      <c r="D382" s="76" t="s">
        <v>911</v>
      </c>
      <c r="E382" s="74">
        <f>I382+J382+K382+L382+M382+N382+O382+AL382+AN382+AO382+AP382+AQ382+AR382</f>
        <v>47</v>
      </c>
      <c r="F382" s="256">
        <f>E382+F381</f>
        <v>50336</v>
      </c>
      <c r="G382" s="257">
        <f>F382/55165</f>
        <v>0.91246261216350943</v>
      </c>
      <c r="H382" s="258"/>
      <c r="I382" s="6"/>
      <c r="J382" s="299">
        <v>2</v>
      </c>
      <c r="K382" s="267"/>
      <c r="L382" s="268"/>
      <c r="M382" s="300">
        <v>14</v>
      </c>
      <c r="N382" s="300">
        <v>14</v>
      </c>
      <c r="O382" s="296">
        <v>7</v>
      </c>
      <c r="P382" s="78">
        <f>P381+O382</f>
        <v>32818</v>
      </c>
      <c r="Q382" s="88">
        <f>P382/42918</f>
        <v>0.76466750547555806</v>
      </c>
      <c r="R382" s="168">
        <f>100-(P382/42918*100)</f>
        <v>23.533249452444196</v>
      </c>
      <c r="S382" s="162">
        <v>27</v>
      </c>
      <c r="T382" s="111">
        <f>S382+T381</f>
        <v>33777</v>
      </c>
      <c r="U382" s="130">
        <f>O382-S382</f>
        <v>-20</v>
      </c>
      <c r="V382" s="111">
        <f>U382+V381</f>
        <v>-959</v>
      </c>
      <c r="W382" s="174">
        <v>32</v>
      </c>
      <c r="X382" s="184"/>
      <c r="Y382" s="16"/>
      <c r="Z382" s="185"/>
      <c r="AA382" s="176"/>
      <c r="AB382" s="111"/>
      <c r="AC382" s="111"/>
      <c r="AD382" s="111"/>
      <c r="AE382" s="197"/>
      <c r="AF382" s="15"/>
      <c r="AG382" s="198"/>
      <c r="AH382" s="176"/>
      <c r="AI382" s="111"/>
      <c r="AJ382" s="111"/>
      <c r="AK382" s="111"/>
      <c r="AL382" s="301">
        <v>10</v>
      </c>
      <c r="AM382" s="84"/>
      <c r="AN382" s="6"/>
      <c r="AO382" s="6"/>
      <c r="AP382" s="6"/>
      <c r="AQ382" s="271"/>
      <c r="AR382" s="6"/>
    </row>
    <row r="383" spans="1:44" x14ac:dyDescent="0.25">
      <c r="A383" s="18" t="s">
        <v>253</v>
      </c>
      <c r="B383" s="68"/>
      <c r="C383" s="142" t="s">
        <v>788</v>
      </c>
      <c r="D383" s="76" t="s">
        <v>911</v>
      </c>
      <c r="E383" s="74">
        <f>I383+J383+K383+L383+M383+N383+O383+AL383+AN383+AO383+AP383+AQ383+AR383</f>
        <v>47</v>
      </c>
      <c r="F383" s="256">
        <f>E383+F382</f>
        <v>50383</v>
      </c>
      <c r="G383" s="257">
        <f>F383/55165</f>
        <v>0.91331460164959666</v>
      </c>
      <c r="H383" s="258"/>
      <c r="I383" s="6"/>
      <c r="J383" s="299">
        <v>2</v>
      </c>
      <c r="K383" s="267"/>
      <c r="L383" s="268"/>
      <c r="M383" s="300">
        <v>14</v>
      </c>
      <c r="N383" s="300">
        <v>14</v>
      </c>
      <c r="O383" s="296">
        <v>7</v>
      </c>
      <c r="P383" s="78">
        <f>P382+O383</f>
        <v>32825</v>
      </c>
      <c r="Q383" s="88">
        <f>P383/42918</f>
        <v>0.76483060720443641</v>
      </c>
      <c r="R383" s="168">
        <f>100-(P383/42918*100)</f>
        <v>23.516939279556354</v>
      </c>
      <c r="S383" s="162">
        <v>27</v>
      </c>
      <c r="T383" s="111">
        <f>S383+T382</f>
        <v>33804</v>
      </c>
      <c r="U383" s="130">
        <f>O383-S383</f>
        <v>-20</v>
      </c>
      <c r="V383" s="111">
        <f>U383+V382</f>
        <v>-979</v>
      </c>
      <c r="W383" s="174">
        <v>32</v>
      </c>
      <c r="X383" s="184"/>
      <c r="Y383" s="16"/>
      <c r="Z383" s="185"/>
      <c r="AA383" s="176"/>
      <c r="AB383" s="111"/>
      <c r="AC383" s="111"/>
      <c r="AD383" s="111"/>
      <c r="AE383" s="197"/>
      <c r="AF383" s="15"/>
      <c r="AG383" s="198"/>
      <c r="AH383" s="176"/>
      <c r="AI383" s="111"/>
      <c r="AJ383" s="111"/>
      <c r="AK383" s="111"/>
      <c r="AL383" s="301">
        <v>10</v>
      </c>
      <c r="AM383" s="84"/>
      <c r="AN383" s="6"/>
      <c r="AO383" s="6"/>
      <c r="AP383" s="6"/>
      <c r="AQ383" s="271"/>
      <c r="AR383" s="6"/>
    </row>
    <row r="384" spans="1:44" x14ac:dyDescent="0.25">
      <c r="A384" s="18" t="s">
        <v>254</v>
      </c>
      <c r="B384" s="68"/>
      <c r="C384" s="142" t="s">
        <v>787</v>
      </c>
      <c r="D384" s="76" t="s">
        <v>911</v>
      </c>
      <c r="E384" s="74">
        <f>I384+J384+K384+L384+M384+N384+O384+AL384+AN384+AO384+AP384+AQ384+AR384</f>
        <v>47</v>
      </c>
      <c r="F384" s="256">
        <f>E384+F383</f>
        <v>50430</v>
      </c>
      <c r="G384" s="257">
        <f>F384/55165</f>
        <v>0.91416659113568388</v>
      </c>
      <c r="H384" s="258"/>
      <c r="I384" s="6"/>
      <c r="J384" s="299">
        <v>2</v>
      </c>
      <c r="K384" s="267"/>
      <c r="L384" s="268"/>
      <c r="M384" s="300">
        <v>14</v>
      </c>
      <c r="N384" s="300">
        <v>14</v>
      </c>
      <c r="O384" s="296">
        <v>7</v>
      </c>
      <c r="P384" s="78">
        <f>P383+O384</f>
        <v>32832</v>
      </c>
      <c r="Q384" s="88">
        <f>P384/42918</f>
        <v>0.76499370893331464</v>
      </c>
      <c r="R384" s="168">
        <f>100-(P384/42918*100)</f>
        <v>23.500629106668541</v>
      </c>
      <c r="S384" s="162">
        <v>27</v>
      </c>
      <c r="T384" s="111">
        <f>S384+T383</f>
        <v>33831</v>
      </c>
      <c r="U384" s="130">
        <f>O384-S384</f>
        <v>-20</v>
      </c>
      <c r="V384" s="111">
        <f>U384+V383</f>
        <v>-999</v>
      </c>
      <c r="W384" s="174">
        <v>42</v>
      </c>
      <c r="X384" s="184"/>
      <c r="Y384" s="16"/>
      <c r="Z384" s="185"/>
      <c r="AA384" s="176"/>
      <c r="AB384" s="111"/>
      <c r="AC384" s="111"/>
      <c r="AD384" s="111"/>
      <c r="AE384" s="197"/>
      <c r="AF384" s="15"/>
      <c r="AG384" s="198"/>
      <c r="AH384" s="176"/>
      <c r="AI384" s="111"/>
      <c r="AJ384" s="111"/>
      <c r="AK384" s="111"/>
      <c r="AL384" s="301">
        <v>10</v>
      </c>
      <c r="AM384" s="84"/>
      <c r="AN384" s="6"/>
      <c r="AO384" s="6"/>
      <c r="AP384" s="6"/>
      <c r="AQ384" s="271"/>
      <c r="AR384" s="6"/>
    </row>
    <row r="385" spans="1:44" x14ac:dyDescent="0.25">
      <c r="A385" s="18" t="s">
        <v>255</v>
      </c>
      <c r="B385" s="68"/>
      <c r="C385" s="142" t="s">
        <v>786</v>
      </c>
      <c r="D385" s="76" t="s">
        <v>911</v>
      </c>
      <c r="E385" s="74">
        <f>I385+J385+K385+L385+M385+N385+O385+AL385+AN385+AO385+AP385+AQ385+AR385</f>
        <v>47</v>
      </c>
      <c r="F385" s="256">
        <f>E385+F384</f>
        <v>50477</v>
      </c>
      <c r="G385" s="257">
        <f>F385/55165</f>
        <v>0.9150185806217711</v>
      </c>
      <c r="H385" s="258"/>
      <c r="I385" s="6"/>
      <c r="J385" s="299">
        <v>2</v>
      </c>
      <c r="K385" s="267"/>
      <c r="L385" s="268"/>
      <c r="M385" s="300">
        <v>14</v>
      </c>
      <c r="N385" s="300">
        <v>14</v>
      </c>
      <c r="O385" s="296">
        <v>7</v>
      </c>
      <c r="P385" s="78">
        <f>P384+O385</f>
        <v>32839</v>
      </c>
      <c r="Q385" s="88">
        <f>P385/42918</f>
        <v>0.76515681066219299</v>
      </c>
      <c r="R385" s="168">
        <f>100-(P385/42918*100)</f>
        <v>23.484318933780699</v>
      </c>
      <c r="S385" s="162">
        <v>27</v>
      </c>
      <c r="T385" s="111">
        <f>S385+T384</f>
        <v>33858</v>
      </c>
      <c r="U385" s="130">
        <f>O385-S385</f>
        <v>-20</v>
      </c>
      <c r="V385" s="111">
        <f>U385+V384</f>
        <v>-1019</v>
      </c>
      <c r="W385" s="174">
        <v>36</v>
      </c>
      <c r="X385" s="184"/>
      <c r="Y385" s="16"/>
      <c r="Z385" s="185"/>
      <c r="AA385" s="176"/>
      <c r="AB385" s="111"/>
      <c r="AC385" s="111"/>
      <c r="AD385" s="111"/>
      <c r="AE385" s="197"/>
      <c r="AF385" s="15"/>
      <c r="AG385" s="198"/>
      <c r="AH385" s="176"/>
      <c r="AI385" s="111"/>
      <c r="AJ385" s="111"/>
      <c r="AK385" s="111"/>
      <c r="AL385" s="301">
        <v>10</v>
      </c>
      <c r="AM385" s="84"/>
      <c r="AN385" s="6"/>
      <c r="AO385" s="6"/>
      <c r="AP385" s="6"/>
      <c r="AQ385" s="271"/>
      <c r="AR385" s="6"/>
    </row>
    <row r="386" spans="1:44" x14ac:dyDescent="0.25">
      <c r="A386" s="18" t="s">
        <v>256</v>
      </c>
      <c r="B386" s="68"/>
      <c r="C386" s="142" t="s">
        <v>784</v>
      </c>
      <c r="D386" s="76" t="s">
        <v>911</v>
      </c>
      <c r="E386" s="74">
        <f>I386+J386+K386+L386+M386+N386+O386+AL386+AN386+AO386+AP386+AQ386+AR386</f>
        <v>140</v>
      </c>
      <c r="F386" s="256">
        <f>E386+F385</f>
        <v>50617</v>
      </c>
      <c r="G386" s="257">
        <f>F386/55165</f>
        <v>0.9175564216441584</v>
      </c>
      <c r="H386" s="258"/>
      <c r="I386" s="6"/>
      <c r="J386" s="299">
        <v>6</v>
      </c>
      <c r="K386" s="267"/>
      <c r="L386" s="268"/>
      <c r="M386" s="300">
        <v>40</v>
      </c>
      <c r="N386" s="300">
        <v>53</v>
      </c>
      <c r="O386" s="296">
        <v>41</v>
      </c>
      <c r="P386" s="78">
        <f>P385+O386</f>
        <v>32880</v>
      </c>
      <c r="Q386" s="88">
        <f>P386/42918</f>
        <v>0.76611212078848034</v>
      </c>
      <c r="R386" s="168">
        <f>100-(P386/42918*100)</f>
        <v>23.388787921151959</v>
      </c>
      <c r="S386" s="162">
        <v>66</v>
      </c>
      <c r="T386" s="111">
        <f>S386+T385</f>
        <v>33924</v>
      </c>
      <c r="U386" s="130">
        <f>O386-S386</f>
        <v>-25</v>
      </c>
      <c r="V386" s="111">
        <f>U386+V385</f>
        <v>-1044</v>
      </c>
      <c r="W386" s="174">
        <v>81</v>
      </c>
      <c r="X386" s="184"/>
      <c r="Y386" s="16"/>
      <c r="Z386" s="185"/>
      <c r="AA386" s="176"/>
      <c r="AB386" s="111"/>
      <c r="AC386" s="111"/>
      <c r="AD386" s="111"/>
      <c r="AE386" s="197"/>
      <c r="AF386" s="15"/>
      <c r="AG386" s="198"/>
      <c r="AH386" s="176"/>
      <c r="AI386" s="111"/>
      <c r="AJ386" s="111"/>
      <c r="AK386" s="111"/>
      <c r="AL386" s="270"/>
      <c r="AM386" s="84">
        <v>23</v>
      </c>
      <c r="AN386" s="6"/>
      <c r="AO386" s="6"/>
      <c r="AP386" s="6"/>
      <c r="AQ386" s="271"/>
      <c r="AR386" s="6"/>
    </row>
    <row r="387" spans="1:44" x14ac:dyDescent="0.25">
      <c r="A387" s="18" t="s">
        <v>257</v>
      </c>
      <c r="B387" s="68"/>
      <c r="C387" s="142" t="s">
        <v>880</v>
      </c>
      <c r="D387" s="76" t="s">
        <v>911</v>
      </c>
      <c r="E387" s="74">
        <f>I387+J387+K387+L387+M387+N387+O387+AL387+AN387+AO387+AP387+AQ387+AR387</f>
        <v>93</v>
      </c>
      <c r="F387" s="256">
        <f>E387+F386</f>
        <v>50710</v>
      </c>
      <c r="G387" s="257">
        <f>F387/55165</f>
        <v>0.91924227318045859</v>
      </c>
      <c r="H387" s="258"/>
      <c r="I387" s="6"/>
      <c r="J387" s="299">
        <v>4</v>
      </c>
      <c r="K387" s="267"/>
      <c r="L387" s="268"/>
      <c r="M387" s="300">
        <v>27</v>
      </c>
      <c r="N387" s="300">
        <v>35</v>
      </c>
      <c r="O387" s="296">
        <v>27</v>
      </c>
      <c r="P387" s="78">
        <f>P386+O387</f>
        <v>32907</v>
      </c>
      <c r="Q387" s="88">
        <f>P387/42918</f>
        <v>0.76674122745701101</v>
      </c>
      <c r="R387" s="168">
        <f>100-(P387/42918*100)</f>
        <v>23.325877254298902</v>
      </c>
      <c r="S387" s="162">
        <v>54</v>
      </c>
      <c r="T387" s="111">
        <f>S387+T386</f>
        <v>33978</v>
      </c>
      <c r="U387" s="130">
        <f>O387-S387</f>
        <v>-27</v>
      </c>
      <c r="V387" s="111">
        <f>U387+V386</f>
        <v>-1071</v>
      </c>
      <c r="W387" s="174">
        <v>49</v>
      </c>
      <c r="X387" s="184"/>
      <c r="Y387" s="16"/>
      <c r="Z387" s="185"/>
      <c r="AA387" s="176"/>
      <c r="AB387" s="111"/>
      <c r="AC387" s="111"/>
      <c r="AD387" s="111"/>
      <c r="AE387" s="197"/>
      <c r="AF387" s="15"/>
      <c r="AG387" s="198"/>
      <c r="AH387" s="176"/>
      <c r="AI387" s="111"/>
      <c r="AJ387" s="111"/>
      <c r="AK387" s="111"/>
      <c r="AL387" s="270"/>
      <c r="AM387" s="84"/>
      <c r="AN387" s="6"/>
      <c r="AO387" s="6"/>
      <c r="AP387" s="6"/>
      <c r="AQ387" s="271"/>
      <c r="AR387" s="6"/>
    </row>
    <row r="388" spans="1:44" x14ac:dyDescent="0.25">
      <c r="A388" s="18" t="s">
        <v>258</v>
      </c>
      <c r="B388" s="68"/>
      <c r="C388" s="142" t="s">
        <v>878</v>
      </c>
      <c r="D388" s="76" t="s">
        <v>911</v>
      </c>
      <c r="E388" s="74">
        <f>I388+J388+K388+L388+M388+N388+O388+AL388+AN388+AO388+AP388+AQ388+AR388</f>
        <v>93</v>
      </c>
      <c r="F388" s="256">
        <f>E388+F387</f>
        <v>50803</v>
      </c>
      <c r="G388" s="257">
        <f>F388/55165</f>
        <v>0.92092812471675878</v>
      </c>
      <c r="H388" s="258"/>
      <c r="I388" s="6"/>
      <c r="J388" s="299">
        <v>4</v>
      </c>
      <c r="K388" s="267"/>
      <c r="L388" s="268"/>
      <c r="M388" s="300">
        <v>27</v>
      </c>
      <c r="N388" s="300">
        <v>35</v>
      </c>
      <c r="O388" s="296">
        <v>27</v>
      </c>
      <c r="P388" s="78">
        <f>P387+O388</f>
        <v>32934</v>
      </c>
      <c r="Q388" s="88">
        <f>P388/42918</f>
        <v>0.76737033412554168</v>
      </c>
      <c r="R388" s="168">
        <f>100-(P388/42918*100)</f>
        <v>23.262966587445831</v>
      </c>
      <c r="S388" s="162">
        <v>54</v>
      </c>
      <c r="T388" s="111">
        <f>S388+T387</f>
        <v>34032</v>
      </c>
      <c r="U388" s="130">
        <f>O388-S388</f>
        <v>-27</v>
      </c>
      <c r="V388" s="111">
        <f>U388+V387</f>
        <v>-1098</v>
      </c>
      <c r="W388" s="174">
        <v>60</v>
      </c>
      <c r="X388" s="184"/>
      <c r="Y388" s="16"/>
      <c r="Z388" s="185"/>
      <c r="AA388" s="176"/>
      <c r="AB388" s="111"/>
      <c r="AC388" s="111"/>
      <c r="AD388" s="111"/>
      <c r="AE388" s="197"/>
      <c r="AF388" s="15"/>
      <c r="AG388" s="198"/>
      <c r="AH388" s="176"/>
      <c r="AI388" s="111"/>
      <c r="AJ388" s="111"/>
      <c r="AK388" s="111"/>
      <c r="AL388" s="270"/>
      <c r="AM388" s="84"/>
      <c r="AN388" s="6"/>
      <c r="AO388" s="6"/>
      <c r="AP388" s="6"/>
      <c r="AQ388" s="271"/>
      <c r="AR388" s="6"/>
    </row>
    <row r="389" spans="1:44" x14ac:dyDescent="0.25">
      <c r="A389" s="18" t="s">
        <v>259</v>
      </c>
      <c r="B389" s="68"/>
      <c r="C389" s="142" t="s">
        <v>879</v>
      </c>
      <c r="D389" s="76" t="s">
        <v>911</v>
      </c>
      <c r="E389" s="74">
        <f>I389+J389+K389+L389+M389+N389+O389+AL389+AN389+AO389+AP389+AQ389+AR389</f>
        <v>94</v>
      </c>
      <c r="F389" s="256">
        <f>E389+F388</f>
        <v>50897</v>
      </c>
      <c r="G389" s="257">
        <f>F389/55165</f>
        <v>0.92263210368893322</v>
      </c>
      <c r="H389" s="258"/>
      <c r="I389" s="6"/>
      <c r="J389" s="299">
        <v>4</v>
      </c>
      <c r="K389" s="267"/>
      <c r="L389" s="268"/>
      <c r="M389" s="300">
        <v>27</v>
      </c>
      <c r="N389" s="300">
        <v>36</v>
      </c>
      <c r="O389" s="296">
        <v>27</v>
      </c>
      <c r="P389" s="78">
        <f>P388+O389</f>
        <v>32961</v>
      </c>
      <c r="Q389" s="88">
        <f>P389/42918</f>
        <v>0.76799944079407245</v>
      </c>
      <c r="R389" s="168">
        <f>100-(P389/42918*100)</f>
        <v>23.20005592059276</v>
      </c>
      <c r="S389" s="162">
        <v>54</v>
      </c>
      <c r="T389" s="111">
        <f>S389+T388</f>
        <v>34086</v>
      </c>
      <c r="U389" s="130">
        <f>O389-S389</f>
        <v>-27</v>
      </c>
      <c r="V389" s="111">
        <f>U389+V388</f>
        <v>-1125</v>
      </c>
      <c r="W389" s="174">
        <v>58</v>
      </c>
      <c r="X389" s="184"/>
      <c r="Y389" s="16"/>
      <c r="Z389" s="185"/>
      <c r="AA389" s="176"/>
      <c r="AB389" s="111"/>
      <c r="AC389" s="111"/>
      <c r="AD389" s="111"/>
      <c r="AE389" s="197"/>
      <c r="AF389" s="15"/>
      <c r="AG389" s="198"/>
      <c r="AH389" s="176"/>
      <c r="AI389" s="111"/>
      <c r="AJ389" s="111"/>
      <c r="AK389" s="111"/>
      <c r="AL389" s="270"/>
      <c r="AM389" s="84"/>
      <c r="AN389" s="6"/>
      <c r="AO389" s="6"/>
      <c r="AP389" s="6"/>
      <c r="AQ389" s="271"/>
      <c r="AR389" s="6"/>
    </row>
    <row r="390" spans="1:44" x14ac:dyDescent="0.25">
      <c r="A390" s="18" t="s">
        <v>260</v>
      </c>
      <c r="B390" s="68"/>
      <c r="C390" s="142" t="s">
        <v>883</v>
      </c>
      <c r="D390" s="76" t="s">
        <v>911</v>
      </c>
      <c r="E390" s="74">
        <f>I390+J390+K390+L390+M390+N390+O390+AL390+AN390+AO390+AP390+AQ390+AR390</f>
        <v>46</v>
      </c>
      <c r="F390" s="256">
        <f>E390+F389</f>
        <v>50943</v>
      </c>
      <c r="G390" s="257">
        <f>F390/55165</f>
        <v>0.92346596573914619</v>
      </c>
      <c r="H390" s="258"/>
      <c r="I390" s="6"/>
      <c r="J390" s="299">
        <v>2</v>
      </c>
      <c r="K390" s="267"/>
      <c r="L390" s="268"/>
      <c r="M390" s="300">
        <v>14</v>
      </c>
      <c r="N390" s="300">
        <v>17</v>
      </c>
      <c r="O390" s="296">
        <v>13</v>
      </c>
      <c r="P390" s="78">
        <f>P389+O390</f>
        <v>32974</v>
      </c>
      <c r="Q390" s="88">
        <f>P390/42918</f>
        <v>0.76830234400484643</v>
      </c>
      <c r="R390" s="168">
        <f>100-(P390/42918*100)</f>
        <v>23.169765599515358</v>
      </c>
      <c r="S390" s="162">
        <v>27</v>
      </c>
      <c r="T390" s="111">
        <f>S390+T389</f>
        <v>34113</v>
      </c>
      <c r="U390" s="130">
        <f>O390-S390</f>
        <v>-14</v>
      </c>
      <c r="V390" s="111">
        <f>U390+V389</f>
        <v>-1139</v>
      </c>
      <c r="W390" s="174">
        <v>41</v>
      </c>
      <c r="X390" s="184"/>
      <c r="Y390" s="16"/>
      <c r="Z390" s="185"/>
      <c r="AA390" s="176"/>
      <c r="AB390" s="111"/>
      <c r="AC390" s="111"/>
      <c r="AD390" s="111"/>
      <c r="AE390" s="197"/>
      <c r="AF390" s="15"/>
      <c r="AG390" s="198"/>
      <c r="AH390" s="176"/>
      <c r="AI390" s="111"/>
      <c r="AJ390" s="111"/>
      <c r="AK390" s="111"/>
      <c r="AL390" s="270"/>
      <c r="AM390" s="84"/>
      <c r="AN390" s="6"/>
      <c r="AO390" s="6"/>
      <c r="AP390" s="6"/>
      <c r="AQ390" s="271"/>
      <c r="AR390" s="6"/>
    </row>
    <row r="391" spans="1:44" x14ac:dyDescent="0.25">
      <c r="A391" s="18" t="s">
        <v>261</v>
      </c>
      <c r="B391" s="68"/>
      <c r="C391" s="142" t="s">
        <v>881</v>
      </c>
      <c r="D391" s="76" t="s">
        <v>911</v>
      </c>
      <c r="E391" s="74">
        <f>I391+J391+K391+L391+M391+N391+O391+AL391+AN391+AO391+AP391+AQ391+AR391</f>
        <v>235</v>
      </c>
      <c r="F391" s="256">
        <f>E391+F390</f>
        <v>51178</v>
      </c>
      <c r="G391" s="257">
        <f>F391/55165</f>
        <v>0.92772591316958219</v>
      </c>
      <c r="H391" s="258"/>
      <c r="I391" s="6"/>
      <c r="J391" s="299">
        <v>10</v>
      </c>
      <c r="K391" s="267"/>
      <c r="L391" s="268"/>
      <c r="M391" s="300">
        <v>67</v>
      </c>
      <c r="N391" s="300">
        <v>90</v>
      </c>
      <c r="O391" s="296">
        <v>68</v>
      </c>
      <c r="P391" s="78">
        <f>P390+O391</f>
        <v>33042</v>
      </c>
      <c r="Q391" s="88">
        <f>P391/42918</f>
        <v>0.76988676079966445</v>
      </c>
      <c r="R391" s="168">
        <f>100-(P391/42918*100)</f>
        <v>23.011323920033561</v>
      </c>
      <c r="S391" s="162">
        <v>108</v>
      </c>
      <c r="T391" s="111">
        <f>S391+T390</f>
        <v>34221</v>
      </c>
      <c r="U391" s="130">
        <f>O391-S391</f>
        <v>-40</v>
      </c>
      <c r="V391" s="111">
        <f>U391+V390</f>
        <v>-1179</v>
      </c>
      <c r="W391" s="174">
        <v>64</v>
      </c>
      <c r="X391" s="184"/>
      <c r="Y391" s="16"/>
      <c r="Z391" s="185"/>
      <c r="AA391" s="176"/>
      <c r="AB391" s="111"/>
      <c r="AC391" s="111"/>
      <c r="AD391" s="111"/>
      <c r="AE391" s="197"/>
      <c r="AF391" s="15"/>
      <c r="AG391" s="198"/>
      <c r="AH391" s="176"/>
      <c r="AI391" s="111"/>
      <c r="AJ391" s="111"/>
      <c r="AK391" s="111"/>
      <c r="AL391" s="270"/>
      <c r="AM391" s="84"/>
      <c r="AN391" s="6"/>
      <c r="AO391" s="6"/>
      <c r="AP391" s="6"/>
      <c r="AQ391" s="271"/>
      <c r="AR391" s="6"/>
    </row>
    <row r="392" spans="1:44" x14ac:dyDescent="0.25">
      <c r="A392" s="18" t="s">
        <v>262</v>
      </c>
      <c r="B392" s="68"/>
      <c r="C392" s="142" t="s">
        <v>858</v>
      </c>
      <c r="D392" s="76" t="s">
        <v>911</v>
      </c>
      <c r="E392" s="74">
        <f>I392+J392+K392+L392+M392+N392+O392+AL392+AN392+AO392+AP392+AQ392+AR392</f>
        <v>94</v>
      </c>
      <c r="F392" s="256">
        <f>E392+F391</f>
        <v>51272</v>
      </c>
      <c r="G392" s="257">
        <f>F392/55165</f>
        <v>0.92942989214175653</v>
      </c>
      <c r="H392" s="258"/>
      <c r="I392" s="6"/>
      <c r="J392" s="299">
        <v>4</v>
      </c>
      <c r="K392" s="267"/>
      <c r="L392" s="268"/>
      <c r="M392" s="300">
        <v>27</v>
      </c>
      <c r="N392" s="300">
        <v>36</v>
      </c>
      <c r="O392" s="296">
        <v>27</v>
      </c>
      <c r="P392" s="78">
        <f>P391+O392</f>
        <v>33069</v>
      </c>
      <c r="Q392" s="88">
        <f>P392/42918</f>
        <v>0.77051586746819511</v>
      </c>
      <c r="R392" s="168">
        <f>100-(P392/42918*100)</f>
        <v>22.94841325318049</v>
      </c>
      <c r="S392" s="162">
        <v>54</v>
      </c>
      <c r="T392" s="111">
        <f>S392+T391</f>
        <v>34275</v>
      </c>
      <c r="U392" s="130">
        <f>O392-S392</f>
        <v>-27</v>
      </c>
      <c r="V392" s="111">
        <f>U392+V391</f>
        <v>-1206</v>
      </c>
      <c r="W392" s="174">
        <v>75</v>
      </c>
      <c r="X392" s="184"/>
      <c r="Y392" s="16"/>
      <c r="Z392" s="185"/>
      <c r="AA392" s="176"/>
      <c r="AB392" s="111"/>
      <c r="AC392" s="111"/>
      <c r="AD392" s="111"/>
      <c r="AE392" s="197"/>
      <c r="AF392" s="15"/>
      <c r="AG392" s="198"/>
      <c r="AH392" s="176"/>
      <c r="AI392" s="111"/>
      <c r="AJ392" s="111"/>
      <c r="AK392" s="111"/>
      <c r="AL392" s="270"/>
      <c r="AM392" s="84"/>
      <c r="AN392" s="6"/>
      <c r="AO392" s="6"/>
      <c r="AP392" s="6"/>
      <c r="AQ392" s="271"/>
      <c r="AR392" s="6"/>
    </row>
    <row r="393" spans="1:44" x14ac:dyDescent="0.25">
      <c r="A393" s="18" t="s">
        <v>263</v>
      </c>
      <c r="B393" s="68"/>
      <c r="C393" s="142" t="s">
        <v>856</v>
      </c>
      <c r="D393" s="76" t="s">
        <v>911</v>
      </c>
      <c r="E393" s="74">
        <f>I393+J393+K393+L393+M393+N393+O393+AL393+AN393+AO393+AP393+AQ393+AR393</f>
        <v>94</v>
      </c>
      <c r="F393" s="256">
        <f>E393+F392</f>
        <v>51366</v>
      </c>
      <c r="G393" s="257">
        <f>F393/55165</f>
        <v>0.93113387111393098</v>
      </c>
      <c r="H393" s="258"/>
      <c r="I393" s="6"/>
      <c r="J393" s="299">
        <v>4</v>
      </c>
      <c r="K393" s="267"/>
      <c r="L393" s="268"/>
      <c r="M393" s="300">
        <v>27</v>
      </c>
      <c r="N393" s="300">
        <v>36</v>
      </c>
      <c r="O393" s="296">
        <v>27</v>
      </c>
      <c r="P393" s="78">
        <f>P392+O393</f>
        <v>33096</v>
      </c>
      <c r="Q393" s="88">
        <f>P393/42918</f>
        <v>0.77114497413672589</v>
      </c>
      <c r="R393" s="168">
        <f>100-(P393/42918*100)</f>
        <v>22.885502586327405</v>
      </c>
      <c r="S393" s="162">
        <v>54</v>
      </c>
      <c r="T393" s="111">
        <f>S393+T392</f>
        <v>34329</v>
      </c>
      <c r="U393" s="130">
        <f>O393-S393</f>
        <v>-27</v>
      </c>
      <c r="V393" s="111">
        <f>U393+V392</f>
        <v>-1233</v>
      </c>
      <c r="W393" s="174">
        <v>69</v>
      </c>
      <c r="X393" s="184"/>
      <c r="Y393" s="16"/>
      <c r="Z393" s="185"/>
      <c r="AA393" s="176"/>
      <c r="AB393" s="111"/>
      <c r="AC393" s="111"/>
      <c r="AD393" s="111"/>
      <c r="AE393" s="197"/>
      <c r="AF393" s="15"/>
      <c r="AG393" s="198"/>
      <c r="AH393" s="176"/>
      <c r="AI393" s="111"/>
      <c r="AJ393" s="111"/>
      <c r="AK393" s="111"/>
      <c r="AL393" s="270"/>
      <c r="AM393" s="84"/>
      <c r="AN393" s="6"/>
      <c r="AO393" s="6"/>
      <c r="AP393" s="6"/>
      <c r="AQ393" s="271"/>
      <c r="AR393" s="6"/>
    </row>
    <row r="394" spans="1:44" x14ac:dyDescent="0.25">
      <c r="A394" s="18" t="s">
        <v>264</v>
      </c>
      <c r="B394" s="68"/>
      <c r="C394" s="142" t="s">
        <v>857</v>
      </c>
      <c r="D394" s="76" t="s">
        <v>911</v>
      </c>
      <c r="E394" s="74">
        <f>I394+J394+K394+L394+M394+N394+O394+AL394+AN394+AO394+AP394+AQ394+AR394</f>
        <v>47</v>
      </c>
      <c r="F394" s="256">
        <f>E394+F393</f>
        <v>51413</v>
      </c>
      <c r="G394" s="257">
        <f>F394/55165</f>
        <v>0.93198586060001809</v>
      </c>
      <c r="H394" s="258"/>
      <c r="I394" s="6"/>
      <c r="J394" s="299">
        <v>2</v>
      </c>
      <c r="K394" s="267"/>
      <c r="L394" s="268"/>
      <c r="M394" s="300">
        <v>14</v>
      </c>
      <c r="N394" s="300">
        <v>18</v>
      </c>
      <c r="O394" s="296">
        <v>13</v>
      </c>
      <c r="P394" s="78">
        <f>P393+O394</f>
        <v>33109</v>
      </c>
      <c r="Q394" s="88">
        <f>P394/42918</f>
        <v>0.77144787734749987</v>
      </c>
      <c r="R394" s="168">
        <f>100-(P394/42918*100)</f>
        <v>22.855212265250017</v>
      </c>
      <c r="S394" s="162">
        <v>27</v>
      </c>
      <c r="T394" s="111">
        <f>S394+T393</f>
        <v>34356</v>
      </c>
      <c r="U394" s="130">
        <f>O394-S394</f>
        <v>-14</v>
      </c>
      <c r="V394" s="111">
        <f>U394+V393</f>
        <v>-1247</v>
      </c>
      <c r="W394" s="174">
        <v>38</v>
      </c>
      <c r="X394" s="184"/>
      <c r="Y394" s="16"/>
      <c r="Z394" s="185"/>
      <c r="AA394" s="176"/>
      <c r="AB394" s="111"/>
      <c r="AC394" s="111"/>
      <c r="AD394" s="111"/>
      <c r="AE394" s="197"/>
      <c r="AF394" s="15"/>
      <c r="AG394" s="198"/>
      <c r="AH394" s="176"/>
      <c r="AI394" s="111"/>
      <c r="AJ394" s="111"/>
      <c r="AK394" s="111"/>
      <c r="AL394" s="270"/>
      <c r="AM394" s="84"/>
      <c r="AN394" s="6"/>
      <c r="AO394" s="6"/>
      <c r="AP394" s="6"/>
      <c r="AQ394" s="271"/>
      <c r="AR394" s="6"/>
    </row>
    <row r="395" spans="1:44" x14ac:dyDescent="0.25">
      <c r="A395" s="18" t="s">
        <v>265</v>
      </c>
      <c r="B395" s="68"/>
      <c r="C395" s="142" t="s">
        <v>855</v>
      </c>
      <c r="D395" s="76" t="s">
        <v>911</v>
      </c>
      <c r="E395" s="74">
        <f>I395+J395+K395+L395+M395+N395+O395+AL395+AN395+AO395+AP395+AQ395+AR395</f>
        <v>94</v>
      </c>
      <c r="F395" s="256">
        <f>E395+F394</f>
        <v>51507</v>
      </c>
      <c r="G395" s="257">
        <f>F395/55165</f>
        <v>0.93368983957219254</v>
      </c>
      <c r="H395" s="258"/>
      <c r="I395" s="6"/>
      <c r="J395" s="299">
        <v>4</v>
      </c>
      <c r="K395" s="267"/>
      <c r="L395" s="268"/>
      <c r="M395" s="300">
        <v>27</v>
      </c>
      <c r="N395" s="300">
        <v>36</v>
      </c>
      <c r="O395" s="296">
        <v>27</v>
      </c>
      <c r="P395" s="78">
        <f>P394+O395</f>
        <v>33136</v>
      </c>
      <c r="Q395" s="88">
        <f>P395/42918</f>
        <v>0.77207698401603053</v>
      </c>
      <c r="R395" s="168">
        <f>100-(P395/42918*100)</f>
        <v>22.792301598396946</v>
      </c>
      <c r="S395" s="162">
        <v>54</v>
      </c>
      <c r="T395" s="111">
        <f>S395+T394</f>
        <v>34410</v>
      </c>
      <c r="U395" s="130">
        <f>O395-S395</f>
        <v>-27</v>
      </c>
      <c r="V395" s="111">
        <f>U395+V394</f>
        <v>-1274</v>
      </c>
      <c r="W395" s="174">
        <v>78</v>
      </c>
      <c r="X395" s="184"/>
      <c r="Y395" s="16"/>
      <c r="Z395" s="185"/>
      <c r="AA395" s="176"/>
      <c r="AB395" s="111"/>
      <c r="AC395" s="111"/>
      <c r="AD395" s="111"/>
      <c r="AE395" s="197"/>
      <c r="AF395" s="15"/>
      <c r="AG395" s="198"/>
      <c r="AH395" s="176"/>
      <c r="AI395" s="111"/>
      <c r="AJ395" s="111"/>
      <c r="AK395" s="111"/>
      <c r="AL395" s="270"/>
      <c r="AM395" s="84"/>
      <c r="AN395" s="6"/>
      <c r="AO395" s="6"/>
      <c r="AP395" s="6"/>
      <c r="AQ395" s="271"/>
      <c r="AR395" s="6"/>
    </row>
    <row r="396" spans="1:44" x14ac:dyDescent="0.25">
      <c r="A396" s="18" t="s">
        <v>266</v>
      </c>
      <c r="B396" s="68"/>
      <c r="C396" s="142" t="s">
        <v>854</v>
      </c>
      <c r="D396" s="76" t="s">
        <v>911</v>
      </c>
      <c r="E396" s="74">
        <f>I396+J396+K396+L396+M396+N396+O396+AL396+AN396+AO396+AP396+AQ396+AR396</f>
        <v>93</v>
      </c>
      <c r="F396" s="256">
        <f>E396+F395</f>
        <v>51600</v>
      </c>
      <c r="G396" s="257">
        <f>F396/55165</f>
        <v>0.93537569110849272</v>
      </c>
      <c r="H396" s="258"/>
      <c r="I396" s="6"/>
      <c r="J396" s="299">
        <v>4</v>
      </c>
      <c r="K396" s="267"/>
      <c r="L396" s="268"/>
      <c r="M396" s="300">
        <v>27</v>
      </c>
      <c r="N396" s="300">
        <v>27</v>
      </c>
      <c r="O396" s="296">
        <v>15</v>
      </c>
      <c r="P396" s="78">
        <f>P395+O396</f>
        <v>33151</v>
      </c>
      <c r="Q396" s="88">
        <f>P396/42918</f>
        <v>0.77242648772076983</v>
      </c>
      <c r="R396" s="168">
        <f>100-(P396/42918*100)</f>
        <v>22.75735122792301</v>
      </c>
      <c r="S396" s="162">
        <v>42</v>
      </c>
      <c r="T396" s="111">
        <f>S396+T395</f>
        <v>34452</v>
      </c>
      <c r="U396" s="130">
        <f>O396-S396</f>
        <v>-27</v>
      </c>
      <c r="V396" s="111">
        <f>U396+V395</f>
        <v>-1301</v>
      </c>
      <c r="W396" s="174">
        <v>46</v>
      </c>
      <c r="X396" s="184"/>
      <c r="Y396" s="16"/>
      <c r="Z396" s="185"/>
      <c r="AA396" s="176"/>
      <c r="AB396" s="111"/>
      <c r="AC396" s="111"/>
      <c r="AD396" s="111"/>
      <c r="AE396" s="197"/>
      <c r="AF396" s="15"/>
      <c r="AG396" s="198"/>
      <c r="AH396" s="176"/>
      <c r="AI396" s="111"/>
      <c r="AJ396" s="111"/>
      <c r="AK396" s="111"/>
      <c r="AL396" s="301">
        <v>20</v>
      </c>
      <c r="AM396" s="84">
        <v>12</v>
      </c>
      <c r="AN396" s="6"/>
      <c r="AO396" s="6"/>
      <c r="AP396" s="6"/>
      <c r="AQ396" s="271"/>
      <c r="AR396" s="6"/>
    </row>
    <row r="397" spans="1:44" x14ac:dyDescent="0.25">
      <c r="A397" s="18" t="s">
        <v>957</v>
      </c>
      <c r="B397" s="68"/>
      <c r="C397" s="142" t="s">
        <v>860</v>
      </c>
      <c r="D397" s="76" t="s">
        <v>911</v>
      </c>
      <c r="E397" s="74">
        <f>I397+J397+K397+L397+M397+N397+O397+AL397+AN397+AO397+AP397+AQ397+AR397</f>
        <v>47</v>
      </c>
      <c r="F397" s="256">
        <f>E397+F396</f>
        <v>51647</v>
      </c>
      <c r="G397" s="257">
        <f>F397/55165</f>
        <v>0.93622768059457995</v>
      </c>
      <c r="H397" s="258"/>
      <c r="I397" s="6"/>
      <c r="J397" s="299">
        <v>2</v>
      </c>
      <c r="K397" s="267"/>
      <c r="L397" s="268"/>
      <c r="M397" s="300">
        <v>14</v>
      </c>
      <c r="N397" s="300">
        <v>18</v>
      </c>
      <c r="O397" s="296">
        <v>13</v>
      </c>
      <c r="P397" s="78">
        <f>P396+O397</f>
        <v>33164</v>
      </c>
      <c r="Q397" s="88">
        <f>P397/42918</f>
        <v>0.77272939093154391</v>
      </c>
      <c r="R397" s="168">
        <f>100-(P397/42918*100)</f>
        <v>22.727060906845608</v>
      </c>
      <c r="S397" s="162">
        <v>54</v>
      </c>
      <c r="T397" s="111">
        <f>S397+T396</f>
        <v>34506</v>
      </c>
      <c r="U397" s="130">
        <f>O397-S397</f>
        <v>-41</v>
      </c>
      <c r="V397" s="111">
        <f>U397+V396</f>
        <v>-1342</v>
      </c>
      <c r="W397" s="174">
        <v>86</v>
      </c>
      <c r="X397" s="184"/>
      <c r="Y397" s="16"/>
      <c r="Z397" s="185"/>
      <c r="AA397" s="176"/>
      <c r="AB397" s="111"/>
      <c r="AC397" s="111"/>
      <c r="AD397" s="111"/>
      <c r="AE397" s="197"/>
      <c r="AF397" s="15"/>
      <c r="AG397" s="198"/>
      <c r="AH397" s="176"/>
      <c r="AI397" s="111"/>
      <c r="AJ397" s="111"/>
      <c r="AK397" s="111"/>
      <c r="AL397" s="301"/>
      <c r="AM397" s="84"/>
      <c r="AN397" s="6"/>
      <c r="AO397" s="6"/>
      <c r="AP397" s="6"/>
      <c r="AQ397" s="271"/>
      <c r="AR397" s="6"/>
    </row>
    <row r="398" spans="1:44" x14ac:dyDescent="0.25">
      <c r="A398" s="18" t="s">
        <v>958</v>
      </c>
      <c r="B398" s="68"/>
      <c r="C398" s="142" t="s">
        <v>859</v>
      </c>
      <c r="D398" s="76" t="s">
        <v>911</v>
      </c>
      <c r="E398" s="74">
        <f>I398+J398+K398+L398+M398+N398+O398+AL398+AN398+AO398+AP398+AQ398+AR398</f>
        <v>278</v>
      </c>
      <c r="F398" s="256">
        <f>E398+F397</f>
        <v>51925</v>
      </c>
      <c r="G398" s="257">
        <f>F398/55165</f>
        <v>0.94126710776760625</v>
      </c>
      <c r="H398" s="258"/>
      <c r="I398" s="6"/>
      <c r="J398" s="299">
        <v>10</v>
      </c>
      <c r="K398" s="267"/>
      <c r="L398" s="268"/>
      <c r="M398" s="300">
        <v>81</v>
      </c>
      <c r="N398" s="300">
        <v>88</v>
      </c>
      <c r="O398" s="296">
        <v>54</v>
      </c>
      <c r="P398" s="78">
        <f>P397+O398</f>
        <v>33218</v>
      </c>
      <c r="Q398" s="88">
        <f>P398/42918</f>
        <v>0.77398760426860524</v>
      </c>
      <c r="R398" s="168">
        <f>100-(P398/42918*100)</f>
        <v>22.60123957313948</v>
      </c>
      <c r="S398" s="162">
        <v>162</v>
      </c>
      <c r="T398" s="111">
        <f>S398+T397</f>
        <v>34668</v>
      </c>
      <c r="U398" s="130">
        <f>O398-S398</f>
        <v>-108</v>
      </c>
      <c r="V398" s="111">
        <f>U398+V397</f>
        <v>-1450</v>
      </c>
      <c r="W398" s="174">
        <v>209</v>
      </c>
      <c r="X398" s="184"/>
      <c r="Y398" s="16"/>
      <c r="Z398" s="185"/>
      <c r="AA398" s="176"/>
      <c r="AB398" s="111"/>
      <c r="AC398" s="111"/>
      <c r="AD398" s="111"/>
      <c r="AE398" s="197"/>
      <c r="AF398" s="15"/>
      <c r="AG398" s="198"/>
      <c r="AH398" s="176"/>
      <c r="AI398" s="111"/>
      <c r="AJ398" s="111"/>
      <c r="AK398" s="111"/>
      <c r="AL398" s="301">
        <v>45</v>
      </c>
      <c r="AM398" s="84">
        <v>27</v>
      </c>
      <c r="AN398" s="6"/>
      <c r="AO398" s="6"/>
      <c r="AP398" s="6"/>
      <c r="AQ398" s="271"/>
      <c r="AR398" s="6"/>
    </row>
    <row r="399" spans="1:44" x14ac:dyDescent="0.25">
      <c r="A399" s="18" t="s">
        <v>1054</v>
      </c>
      <c r="B399" s="68"/>
      <c r="C399" s="142" t="s">
        <v>805</v>
      </c>
      <c r="D399" s="76" t="s">
        <v>911</v>
      </c>
      <c r="E399" s="74">
        <f>I399+J399+K399+L399+M399+N399+O399+AL399+AN399+AO399+AP399+AQ399+AR399</f>
        <v>44</v>
      </c>
      <c r="F399" s="256">
        <f>E399+F398</f>
        <v>51969</v>
      </c>
      <c r="G399" s="257">
        <f>F399/55165</f>
        <v>0.94206471494607091</v>
      </c>
      <c r="H399" s="258"/>
      <c r="I399" s="6"/>
      <c r="J399" s="267"/>
      <c r="K399" s="267"/>
      <c r="L399" s="268"/>
      <c r="M399" s="268"/>
      <c r="N399" s="300">
        <v>9</v>
      </c>
      <c r="O399" s="296">
        <v>35</v>
      </c>
      <c r="P399" s="78">
        <f>P398+O399</f>
        <v>33253</v>
      </c>
      <c r="Q399" s="88">
        <f>P399/42918</f>
        <v>0.77480311291299686</v>
      </c>
      <c r="R399" s="168">
        <f>100-(P399/42918*100)</f>
        <v>22.519688708700315</v>
      </c>
      <c r="S399" s="162">
        <v>35</v>
      </c>
      <c r="T399" s="111">
        <f>S399+T398</f>
        <v>34703</v>
      </c>
      <c r="U399" s="130">
        <f>O399-S399</f>
        <v>0</v>
      </c>
      <c r="V399" s="111">
        <f>U399+V398</f>
        <v>-1450</v>
      </c>
      <c r="W399" s="174">
        <v>41</v>
      </c>
      <c r="X399" s="184"/>
      <c r="Y399" s="16"/>
      <c r="Z399" s="185"/>
      <c r="AA399" s="176"/>
      <c r="AB399" s="111"/>
      <c r="AC399" s="111"/>
      <c r="AD399" s="111"/>
      <c r="AE399" s="197"/>
      <c r="AF399" s="15"/>
      <c r="AG399" s="198"/>
      <c r="AH399" s="176"/>
      <c r="AI399" s="111"/>
      <c r="AJ399" s="111"/>
      <c r="AK399" s="111"/>
      <c r="AL399" s="270"/>
      <c r="AM399" s="84"/>
      <c r="AN399" s="6"/>
      <c r="AO399" s="6"/>
      <c r="AP399" s="6"/>
      <c r="AQ399" s="271"/>
      <c r="AR399" s="6"/>
    </row>
    <row r="400" spans="1:44" x14ac:dyDescent="0.25">
      <c r="A400" s="18" t="s">
        <v>1055</v>
      </c>
      <c r="B400" s="68"/>
      <c r="C400" s="142" t="s">
        <v>804</v>
      </c>
      <c r="D400" s="76" t="s">
        <v>911</v>
      </c>
      <c r="E400" s="74">
        <f>I400+J400+K400+L400+M400+N400+O400+AL400+AN400+AO400+AP400+AQ400+AR400</f>
        <v>46</v>
      </c>
      <c r="F400" s="256">
        <f>E400+F399</f>
        <v>52015</v>
      </c>
      <c r="G400" s="257">
        <f>F400/55165</f>
        <v>0.94289857699628388</v>
      </c>
      <c r="H400" s="258"/>
      <c r="I400" s="6"/>
      <c r="J400" s="299">
        <v>2</v>
      </c>
      <c r="K400" s="267"/>
      <c r="L400" s="268"/>
      <c r="M400" s="268"/>
      <c r="N400" s="300">
        <v>21</v>
      </c>
      <c r="O400" s="296">
        <v>23</v>
      </c>
      <c r="P400" s="78">
        <f>P399+O400</f>
        <v>33276</v>
      </c>
      <c r="Q400" s="88">
        <f>P400/42918</f>
        <v>0.77533901859359711</v>
      </c>
      <c r="R400" s="168">
        <f>100-(P400/42918*100)</f>
        <v>22.466098140640284</v>
      </c>
      <c r="S400" s="162">
        <v>11</v>
      </c>
      <c r="T400" s="111">
        <f>S400+T399</f>
        <v>34714</v>
      </c>
      <c r="U400" s="130">
        <f>O400-S400</f>
        <v>12</v>
      </c>
      <c r="V400" s="111">
        <f>U400+V399</f>
        <v>-1438</v>
      </c>
      <c r="W400" s="174">
        <v>35</v>
      </c>
      <c r="X400" s="184"/>
      <c r="Y400" s="16"/>
      <c r="Z400" s="185"/>
      <c r="AA400" s="176"/>
      <c r="AB400" s="111"/>
      <c r="AC400" s="111"/>
      <c r="AD400" s="111"/>
      <c r="AE400" s="197"/>
      <c r="AF400" s="15"/>
      <c r="AG400" s="198"/>
      <c r="AH400" s="176"/>
      <c r="AI400" s="111"/>
      <c r="AJ400" s="111"/>
      <c r="AK400" s="111"/>
      <c r="AL400" s="270"/>
      <c r="AM400" s="84"/>
      <c r="AN400" s="6"/>
      <c r="AO400" s="6"/>
      <c r="AP400" s="6"/>
      <c r="AQ400" s="271"/>
      <c r="AR400" s="6"/>
    </row>
    <row r="401" spans="1:44" x14ac:dyDescent="0.25">
      <c r="A401" s="18" t="s">
        <v>1056</v>
      </c>
      <c r="B401" s="68"/>
      <c r="C401" s="142" t="s">
        <v>806</v>
      </c>
      <c r="D401" s="76" t="s">
        <v>911</v>
      </c>
      <c r="E401" s="74">
        <f>I401+J401+K401+L401+M401+N401+O401+AL401+AN401+AO401+AP401+AQ401+AR401</f>
        <v>139</v>
      </c>
      <c r="F401" s="256">
        <f>E401+F400</f>
        <v>52154</v>
      </c>
      <c r="G401" s="257">
        <f>F401/55165</f>
        <v>0.94541829058279703</v>
      </c>
      <c r="H401" s="258"/>
      <c r="I401" s="6"/>
      <c r="J401" s="299">
        <v>6</v>
      </c>
      <c r="K401" s="267"/>
      <c r="L401" s="268"/>
      <c r="M401" s="268"/>
      <c r="N401" s="300">
        <v>43</v>
      </c>
      <c r="O401" s="296">
        <v>90</v>
      </c>
      <c r="P401" s="78">
        <f>P400+O401</f>
        <v>33366</v>
      </c>
      <c r="Q401" s="88">
        <f>P401/42918</f>
        <v>0.77743604082203266</v>
      </c>
      <c r="R401" s="168">
        <f>100-(P401/42918*100)</f>
        <v>22.256395917796738</v>
      </c>
      <c r="S401" s="162">
        <v>18</v>
      </c>
      <c r="T401" s="111">
        <f>S401+T400</f>
        <v>34732</v>
      </c>
      <c r="U401" s="130">
        <f>O401-S401</f>
        <v>72</v>
      </c>
      <c r="V401" s="111">
        <f>U401+V400</f>
        <v>-1366</v>
      </c>
      <c r="W401" s="174">
        <v>70</v>
      </c>
      <c r="X401" s="184"/>
      <c r="Y401" s="16"/>
      <c r="Z401" s="185"/>
      <c r="AA401" s="176"/>
      <c r="AB401" s="111"/>
      <c r="AC401" s="111"/>
      <c r="AD401" s="111"/>
      <c r="AE401" s="197"/>
      <c r="AF401" s="15"/>
      <c r="AG401" s="198"/>
      <c r="AH401" s="176"/>
      <c r="AI401" s="111"/>
      <c r="AJ401" s="111"/>
      <c r="AK401" s="111"/>
      <c r="AL401" s="270"/>
      <c r="AM401" s="84"/>
      <c r="AN401" s="6"/>
      <c r="AO401" s="6"/>
      <c r="AP401" s="6"/>
      <c r="AQ401" s="271"/>
      <c r="AR401" s="6"/>
    </row>
    <row r="402" spans="1:44" x14ac:dyDescent="0.25">
      <c r="A402" s="18" t="s">
        <v>1057</v>
      </c>
      <c r="B402" s="68"/>
      <c r="C402" s="142" t="s">
        <v>807</v>
      </c>
      <c r="D402" s="76" t="s">
        <v>911</v>
      </c>
      <c r="E402" s="74">
        <f>I402+J402+K402+L402+M402+N402+O402+AL402+AN402+AO402+AP402+AQ402+AR402</f>
        <v>46</v>
      </c>
      <c r="F402" s="256">
        <f>E402+F401</f>
        <v>52200</v>
      </c>
      <c r="G402" s="257">
        <f>F402/55165</f>
        <v>0.9462521526330101</v>
      </c>
      <c r="H402" s="258"/>
      <c r="I402" s="6"/>
      <c r="J402" s="299">
        <v>2</v>
      </c>
      <c r="K402" s="267"/>
      <c r="L402" s="268"/>
      <c r="M402" s="268"/>
      <c r="N402" s="300">
        <v>21</v>
      </c>
      <c r="O402" s="296">
        <v>23</v>
      </c>
      <c r="P402" s="78">
        <f>P401+O402</f>
        <v>33389</v>
      </c>
      <c r="Q402" s="88">
        <f>P402/42918</f>
        <v>0.77797194650263291</v>
      </c>
      <c r="R402" s="168">
        <f>100-(P402/42918*100)</f>
        <v>22.202805349736707</v>
      </c>
      <c r="S402" s="162">
        <v>11</v>
      </c>
      <c r="T402" s="111">
        <f>S402+T401</f>
        <v>34743</v>
      </c>
      <c r="U402" s="130">
        <f>O402-S402</f>
        <v>12</v>
      </c>
      <c r="V402" s="111">
        <f>U402+V401</f>
        <v>-1354</v>
      </c>
      <c r="W402" s="174">
        <v>37</v>
      </c>
      <c r="X402" s="184"/>
      <c r="Y402" s="16"/>
      <c r="Z402" s="185"/>
      <c r="AA402" s="176"/>
      <c r="AB402" s="111"/>
      <c r="AC402" s="111"/>
      <c r="AD402" s="111"/>
      <c r="AE402" s="197"/>
      <c r="AF402" s="15"/>
      <c r="AG402" s="198"/>
      <c r="AH402" s="176"/>
      <c r="AI402" s="111"/>
      <c r="AJ402" s="111"/>
      <c r="AK402" s="111"/>
      <c r="AL402" s="270"/>
      <c r="AM402" s="84"/>
      <c r="AN402" s="6"/>
      <c r="AO402" s="6"/>
      <c r="AP402" s="6"/>
      <c r="AQ402" s="271"/>
      <c r="AR402" s="6"/>
    </row>
    <row r="403" spans="1:44" x14ac:dyDescent="0.25">
      <c r="A403" s="18" t="s">
        <v>1058</v>
      </c>
      <c r="B403" s="68"/>
      <c r="C403" s="142" t="s">
        <v>800</v>
      </c>
      <c r="D403" s="76" t="s">
        <v>911</v>
      </c>
      <c r="E403" s="74">
        <f>I403+J403+K403+L403+M403+N403+O403+AL403+AN403+AO403+AP403+AQ403+AR403</f>
        <v>46</v>
      </c>
      <c r="F403" s="256">
        <f>E403+F402</f>
        <v>52246</v>
      </c>
      <c r="G403" s="257">
        <f>F403/55165</f>
        <v>0.94708601468322307</v>
      </c>
      <c r="H403" s="258"/>
      <c r="I403" s="6"/>
      <c r="J403" s="299">
        <v>2</v>
      </c>
      <c r="K403" s="267"/>
      <c r="L403" s="268"/>
      <c r="M403" s="268"/>
      <c r="N403" s="300">
        <v>21</v>
      </c>
      <c r="O403" s="296">
        <v>23</v>
      </c>
      <c r="P403" s="78">
        <f>P402+O403</f>
        <v>33412</v>
      </c>
      <c r="Q403" s="88">
        <f>P403/42918</f>
        <v>0.77850785218323315</v>
      </c>
      <c r="R403" s="168">
        <f>100-(P403/42918*100)</f>
        <v>22.14921478167669</v>
      </c>
      <c r="S403" s="162">
        <v>11</v>
      </c>
      <c r="T403" s="111">
        <f>S403+T402</f>
        <v>34754</v>
      </c>
      <c r="U403" s="130">
        <f>O403-S403</f>
        <v>12</v>
      </c>
      <c r="V403" s="111">
        <f>U403+V402</f>
        <v>-1342</v>
      </c>
      <c r="W403" s="174">
        <v>40</v>
      </c>
      <c r="X403" s="184"/>
      <c r="Y403" s="16"/>
      <c r="Z403" s="185"/>
      <c r="AA403" s="176"/>
      <c r="AB403" s="111"/>
      <c r="AC403" s="111"/>
      <c r="AD403" s="111"/>
      <c r="AE403" s="197"/>
      <c r="AF403" s="15"/>
      <c r="AG403" s="198"/>
      <c r="AH403" s="176"/>
      <c r="AI403" s="111"/>
      <c r="AJ403" s="111"/>
      <c r="AK403" s="111"/>
      <c r="AL403" s="270"/>
      <c r="AM403" s="84"/>
      <c r="AN403" s="6"/>
      <c r="AO403" s="6"/>
      <c r="AP403" s="6"/>
      <c r="AQ403" s="271"/>
      <c r="AR403" s="6"/>
    </row>
    <row r="404" spans="1:44" x14ac:dyDescent="0.25">
      <c r="A404" s="18" t="s">
        <v>1059</v>
      </c>
      <c r="B404" s="68"/>
      <c r="C404" s="142" t="s">
        <v>799</v>
      </c>
      <c r="D404" s="76" t="s">
        <v>911</v>
      </c>
      <c r="E404" s="74">
        <f>I404+J404+K404+L404+M404+N404+O404+AL404+AN404+AO404+AP404+AQ404+AR404</f>
        <v>46</v>
      </c>
      <c r="F404" s="256">
        <f>E404+F403</f>
        <v>52292</v>
      </c>
      <c r="G404" s="257">
        <f>F404/55165</f>
        <v>0.94791987673343603</v>
      </c>
      <c r="H404" s="258"/>
      <c r="I404" s="6"/>
      <c r="J404" s="299">
        <v>2</v>
      </c>
      <c r="K404" s="267"/>
      <c r="L404" s="268"/>
      <c r="M404" s="268"/>
      <c r="N404" s="300">
        <v>21</v>
      </c>
      <c r="O404" s="296">
        <v>23</v>
      </c>
      <c r="P404" s="78">
        <f>P403+O404</f>
        <v>33435</v>
      </c>
      <c r="Q404" s="88">
        <f>P404/42918</f>
        <v>0.7790437578638334</v>
      </c>
      <c r="R404" s="168">
        <f>100-(P404/42918*100)</f>
        <v>22.095624213616659</v>
      </c>
      <c r="S404" s="162">
        <v>11</v>
      </c>
      <c r="T404" s="111">
        <f>S404+T403</f>
        <v>34765</v>
      </c>
      <c r="U404" s="130">
        <f>O404-S404</f>
        <v>12</v>
      </c>
      <c r="V404" s="111">
        <f>U404+V403</f>
        <v>-1330</v>
      </c>
      <c r="W404" s="174">
        <v>30</v>
      </c>
      <c r="X404" s="184"/>
      <c r="Y404" s="16"/>
      <c r="Z404" s="185"/>
      <c r="AA404" s="176"/>
      <c r="AB404" s="111"/>
      <c r="AC404" s="111"/>
      <c r="AD404" s="111"/>
      <c r="AE404" s="197"/>
      <c r="AF404" s="15"/>
      <c r="AG404" s="198"/>
      <c r="AH404" s="176"/>
      <c r="AI404" s="111"/>
      <c r="AJ404" s="111"/>
      <c r="AK404" s="111"/>
      <c r="AL404" s="270"/>
      <c r="AM404" s="84"/>
      <c r="AN404" s="6"/>
      <c r="AO404" s="6"/>
      <c r="AP404" s="6"/>
      <c r="AQ404" s="271"/>
      <c r="AR404" s="6"/>
    </row>
    <row r="405" spans="1:44" x14ac:dyDescent="0.25">
      <c r="A405" s="18" t="s">
        <v>1060</v>
      </c>
      <c r="B405" s="68"/>
      <c r="C405" s="142" t="s">
        <v>803</v>
      </c>
      <c r="D405" s="76" t="s">
        <v>911</v>
      </c>
      <c r="E405" s="74">
        <f>I405+J405+K405+L405+M405+N405+O405+AL405+AN405+AO405+AP405+AQ405+AR405</f>
        <v>136</v>
      </c>
      <c r="F405" s="256">
        <f>E405+F404</f>
        <v>52428</v>
      </c>
      <c r="G405" s="257">
        <f>F405/55165</f>
        <v>0.95038520801232662</v>
      </c>
      <c r="H405" s="258"/>
      <c r="I405" s="6"/>
      <c r="J405" s="299">
        <v>4</v>
      </c>
      <c r="K405" s="267"/>
      <c r="L405" s="268"/>
      <c r="M405" s="268"/>
      <c r="N405" s="300">
        <v>42</v>
      </c>
      <c r="O405" s="296">
        <v>45</v>
      </c>
      <c r="P405" s="78">
        <f>P404+O405</f>
        <v>33480</v>
      </c>
      <c r="Q405" s="88">
        <f>P405/42918</f>
        <v>0.78009226897805117</v>
      </c>
      <c r="R405" s="168">
        <f>100-(P405/42918*100)</f>
        <v>21.990773102194879</v>
      </c>
      <c r="S405" s="162">
        <v>4</v>
      </c>
      <c r="T405" s="111">
        <f>S405+T404</f>
        <v>34769</v>
      </c>
      <c r="U405" s="130">
        <f>O405-S405</f>
        <v>41</v>
      </c>
      <c r="V405" s="111">
        <f>U405+V404</f>
        <v>-1289</v>
      </c>
      <c r="W405" s="174">
        <v>52</v>
      </c>
      <c r="X405" s="184"/>
      <c r="Y405" s="16"/>
      <c r="Z405" s="185"/>
      <c r="AA405" s="176"/>
      <c r="AB405" s="111"/>
      <c r="AC405" s="111"/>
      <c r="AD405" s="111"/>
      <c r="AE405" s="197"/>
      <c r="AF405" s="15"/>
      <c r="AG405" s="198"/>
      <c r="AH405" s="176"/>
      <c r="AI405" s="111"/>
      <c r="AJ405" s="111"/>
      <c r="AK405" s="111"/>
      <c r="AL405" s="301">
        <v>45</v>
      </c>
      <c r="AM405" s="84">
        <v>41</v>
      </c>
      <c r="AN405" s="6"/>
      <c r="AO405" s="6"/>
      <c r="AP405" s="6"/>
      <c r="AQ405" s="271"/>
      <c r="AR405" s="6"/>
    </row>
    <row r="406" spans="1:44" x14ac:dyDescent="0.25">
      <c r="A406" s="18" t="s">
        <v>1061</v>
      </c>
      <c r="B406" s="68"/>
      <c r="C406" s="142" t="s">
        <v>802</v>
      </c>
      <c r="D406" s="76" t="s">
        <v>911</v>
      </c>
      <c r="E406" s="74">
        <f>I406+J406+K406+L406+M406+N406+O406+AL406+AN406+AO406+AP406+AQ406+AR406</f>
        <v>46</v>
      </c>
      <c r="F406" s="256">
        <f>E406+F405</f>
        <v>52474</v>
      </c>
      <c r="G406" s="257">
        <f>F406/55165</f>
        <v>0.9512190700625397</v>
      </c>
      <c r="H406" s="258"/>
      <c r="I406" s="6"/>
      <c r="J406" s="299">
        <v>2</v>
      </c>
      <c r="K406" s="267"/>
      <c r="L406" s="268"/>
      <c r="M406" s="268"/>
      <c r="N406" s="300">
        <v>21</v>
      </c>
      <c r="O406" s="296">
        <v>23</v>
      </c>
      <c r="P406" s="78">
        <f>P405+O406</f>
        <v>33503</v>
      </c>
      <c r="Q406" s="88">
        <f>P406/42918</f>
        <v>0.78062817465865142</v>
      </c>
      <c r="R406" s="168">
        <f>100-(P406/42918*100)</f>
        <v>21.937182534134863</v>
      </c>
      <c r="S406" s="162">
        <v>11</v>
      </c>
      <c r="T406" s="111">
        <f>S406+T405</f>
        <v>34780</v>
      </c>
      <c r="U406" s="130">
        <f>O406-S406</f>
        <v>12</v>
      </c>
      <c r="V406" s="111">
        <f>U406+V405</f>
        <v>-1277</v>
      </c>
      <c r="W406" s="174">
        <v>40</v>
      </c>
      <c r="X406" s="184"/>
      <c r="Y406" s="16"/>
      <c r="Z406" s="185"/>
      <c r="AA406" s="176"/>
      <c r="AB406" s="111"/>
      <c r="AC406" s="111"/>
      <c r="AD406" s="111"/>
      <c r="AE406" s="197"/>
      <c r="AF406" s="15"/>
      <c r="AG406" s="198"/>
      <c r="AH406" s="176"/>
      <c r="AI406" s="111"/>
      <c r="AJ406" s="111"/>
      <c r="AK406" s="111"/>
      <c r="AL406" s="270"/>
      <c r="AM406" s="84"/>
      <c r="AN406" s="6"/>
      <c r="AO406" s="6"/>
      <c r="AP406" s="6"/>
      <c r="AQ406" s="271"/>
      <c r="AR406" s="6"/>
    </row>
    <row r="407" spans="1:44" x14ac:dyDescent="0.25">
      <c r="A407" s="18" t="s">
        <v>1175</v>
      </c>
      <c r="B407" s="68"/>
      <c r="C407" s="142" t="s">
        <v>808</v>
      </c>
      <c r="D407" s="76" t="s">
        <v>911</v>
      </c>
      <c r="E407" s="74">
        <f>I407+J407+K407+L407+M407+N407+O407+AL407+AN407+AO407+AP407+AQ407+AR407</f>
        <v>138</v>
      </c>
      <c r="F407" s="256">
        <f>E407+F406</f>
        <v>52612</v>
      </c>
      <c r="G407" s="257">
        <f>F407/55165</f>
        <v>0.9537206562131787</v>
      </c>
      <c r="H407" s="258"/>
      <c r="I407" s="6"/>
      <c r="J407" s="299">
        <v>6</v>
      </c>
      <c r="K407" s="267"/>
      <c r="L407" s="268"/>
      <c r="M407" s="268"/>
      <c r="N407" s="300">
        <v>52</v>
      </c>
      <c r="O407" s="296">
        <v>80</v>
      </c>
      <c r="P407" s="78">
        <f>P406+O407</f>
        <v>33583</v>
      </c>
      <c r="Q407" s="88">
        <f>P407/42918</f>
        <v>0.78249219441726081</v>
      </c>
      <c r="R407" s="168">
        <f>100-(P407/42918*100)</f>
        <v>21.750780558273917</v>
      </c>
      <c r="S407" s="162">
        <v>39</v>
      </c>
      <c r="T407" s="111">
        <f>S407+T406</f>
        <v>34819</v>
      </c>
      <c r="U407" s="130">
        <f>O407-S407</f>
        <v>41</v>
      </c>
      <c r="V407" s="111">
        <f>U407+V406</f>
        <v>-1236</v>
      </c>
      <c r="W407" s="174">
        <v>106</v>
      </c>
      <c r="X407" s="184"/>
      <c r="Y407" s="16"/>
      <c r="Z407" s="185"/>
      <c r="AA407" s="176"/>
      <c r="AB407" s="111"/>
      <c r="AC407" s="111"/>
      <c r="AD407" s="111"/>
      <c r="AE407" s="197"/>
      <c r="AF407" s="15"/>
      <c r="AG407" s="198"/>
      <c r="AH407" s="176"/>
      <c r="AI407" s="111"/>
      <c r="AJ407" s="111"/>
      <c r="AK407" s="111"/>
      <c r="AL407" s="270"/>
      <c r="AM407" s="84"/>
      <c r="AN407" s="6"/>
      <c r="AO407" s="6"/>
      <c r="AP407" s="6"/>
      <c r="AQ407" s="271"/>
      <c r="AR407" s="6"/>
    </row>
    <row r="408" spans="1:44" x14ac:dyDescent="0.25">
      <c r="A408" s="18" t="s">
        <v>1176</v>
      </c>
      <c r="B408" s="68"/>
      <c r="C408" s="142" t="s">
        <v>801</v>
      </c>
      <c r="D408" s="76" t="s">
        <v>911</v>
      </c>
      <c r="E408" s="74">
        <f>I408+J408+K408+L408+M408+N408+O408+AL408+AN408+AO408+AP408+AQ408+AR408</f>
        <v>92</v>
      </c>
      <c r="F408" s="256">
        <f>E408+F407</f>
        <v>52704</v>
      </c>
      <c r="G408" s="257">
        <f>F408/55165</f>
        <v>0.95538838031360462</v>
      </c>
      <c r="H408" s="258"/>
      <c r="I408" s="6"/>
      <c r="J408" s="299">
        <v>4</v>
      </c>
      <c r="K408" s="267"/>
      <c r="L408" s="268"/>
      <c r="M408" s="268"/>
      <c r="N408" s="300">
        <v>21</v>
      </c>
      <c r="O408" s="296">
        <v>67</v>
      </c>
      <c r="P408" s="78">
        <f>P407+O408</f>
        <v>33650</v>
      </c>
      <c r="Q408" s="88">
        <f>P408/42918</f>
        <v>0.78405331096509623</v>
      </c>
      <c r="R408" s="168">
        <f>100-(P408/42918*100)</f>
        <v>21.594668903490373</v>
      </c>
      <c r="S408" s="162">
        <v>40</v>
      </c>
      <c r="T408" s="111">
        <f>S408+T407</f>
        <v>34859</v>
      </c>
      <c r="U408" s="130">
        <f>O408-S408</f>
        <v>27</v>
      </c>
      <c r="V408" s="111">
        <f>U408+V407</f>
        <v>-1209</v>
      </c>
      <c r="W408" s="174">
        <v>84</v>
      </c>
      <c r="X408" s="184"/>
      <c r="Y408" s="16"/>
      <c r="Z408" s="185"/>
      <c r="AA408" s="176"/>
      <c r="AB408" s="111"/>
      <c r="AC408" s="111"/>
      <c r="AD408" s="111"/>
      <c r="AE408" s="197"/>
      <c r="AF408" s="15"/>
      <c r="AG408" s="198"/>
      <c r="AH408" s="176"/>
      <c r="AI408" s="111"/>
      <c r="AJ408" s="111"/>
      <c r="AK408" s="111"/>
      <c r="AL408" s="270"/>
      <c r="AM408" s="84"/>
      <c r="AN408" s="6"/>
      <c r="AO408" s="6"/>
      <c r="AP408" s="6"/>
      <c r="AQ408" s="271"/>
      <c r="AR408" s="6"/>
    </row>
    <row r="409" spans="1:44" x14ac:dyDescent="0.25">
      <c r="A409" s="18" t="s">
        <v>959</v>
      </c>
      <c r="B409" s="68"/>
      <c r="C409" s="142" t="s">
        <v>893</v>
      </c>
      <c r="D409" s="76" t="s">
        <v>911</v>
      </c>
      <c r="E409" s="74">
        <f>I409+J409+K409+L409+M409+N409+O409+AL409+AN409+AO409+AP409+AQ409+AR409</f>
        <v>47</v>
      </c>
      <c r="F409" s="256">
        <f>E409+F408</f>
        <v>52751</v>
      </c>
      <c r="G409" s="257">
        <f>F409/55165</f>
        <v>0.95624036979969185</v>
      </c>
      <c r="H409" s="258"/>
      <c r="I409" s="6"/>
      <c r="J409" s="299">
        <v>2</v>
      </c>
      <c r="K409" s="267"/>
      <c r="L409" s="268"/>
      <c r="M409" s="268"/>
      <c r="N409" s="300">
        <v>18</v>
      </c>
      <c r="O409" s="296">
        <v>27</v>
      </c>
      <c r="P409" s="78">
        <f>P408+O409</f>
        <v>33677</v>
      </c>
      <c r="Q409" s="88">
        <f>P409/42918</f>
        <v>0.78468241763362689</v>
      </c>
      <c r="R409" s="168">
        <f>100-(P409/42918*100)</f>
        <v>21.531758236637316</v>
      </c>
      <c r="S409" s="162">
        <v>27</v>
      </c>
      <c r="T409" s="111">
        <f>S409+T408</f>
        <v>34886</v>
      </c>
      <c r="U409" s="130">
        <f>O409-S409</f>
        <v>0</v>
      </c>
      <c r="V409" s="111">
        <f>U409+V408</f>
        <v>-1209</v>
      </c>
      <c r="W409" s="174">
        <v>27</v>
      </c>
      <c r="X409" s="184"/>
      <c r="Y409" s="16"/>
      <c r="Z409" s="185"/>
      <c r="AA409" s="176"/>
      <c r="AB409" s="111"/>
      <c r="AC409" s="111"/>
      <c r="AD409" s="111"/>
      <c r="AE409" s="197"/>
      <c r="AF409" s="15"/>
      <c r="AG409" s="198"/>
      <c r="AH409" s="176"/>
      <c r="AI409" s="111"/>
      <c r="AJ409" s="111"/>
      <c r="AK409" s="111"/>
      <c r="AL409" s="270"/>
      <c r="AM409" s="84"/>
      <c r="AN409" s="6"/>
      <c r="AO409" s="6"/>
      <c r="AP409" s="6"/>
      <c r="AQ409" s="271"/>
      <c r="AR409" s="6"/>
    </row>
    <row r="410" spans="1:44" x14ac:dyDescent="0.25">
      <c r="A410" s="18" t="s">
        <v>960</v>
      </c>
      <c r="B410" s="68"/>
      <c r="C410" s="142" t="s">
        <v>894</v>
      </c>
      <c r="D410" s="76" t="s">
        <v>911</v>
      </c>
      <c r="E410" s="74">
        <f>I410+J410+K410+L410+M410+N410+O410+AL410+AN410+AO410+AP410+AQ410+AR410</f>
        <v>93</v>
      </c>
      <c r="F410" s="256">
        <f>E410+F409</f>
        <v>52844</v>
      </c>
      <c r="G410" s="257">
        <f>F410/55165</f>
        <v>0.95792622133599203</v>
      </c>
      <c r="H410" s="258"/>
      <c r="I410" s="6"/>
      <c r="J410" s="299">
        <v>4</v>
      </c>
      <c r="K410" s="267"/>
      <c r="L410" s="268"/>
      <c r="M410" s="268"/>
      <c r="N410" s="300">
        <v>35</v>
      </c>
      <c r="O410" s="296">
        <v>54</v>
      </c>
      <c r="P410" s="78">
        <f>P409+O410</f>
        <v>33731</v>
      </c>
      <c r="Q410" s="88">
        <f>P410/42918</f>
        <v>0.78594063097068834</v>
      </c>
      <c r="R410" s="168">
        <f>100-(P410/42918*100)</f>
        <v>21.40593690293116</v>
      </c>
      <c r="S410" s="162">
        <v>54</v>
      </c>
      <c r="T410" s="111">
        <f>S410+T409</f>
        <v>34940</v>
      </c>
      <c r="U410" s="130">
        <f>O410-S410</f>
        <v>0</v>
      </c>
      <c r="V410" s="111">
        <f>U410+V409</f>
        <v>-1209</v>
      </c>
      <c r="W410" s="174">
        <v>74</v>
      </c>
      <c r="X410" s="184"/>
      <c r="Y410" s="16"/>
      <c r="Z410" s="185"/>
      <c r="AA410" s="176"/>
      <c r="AB410" s="111"/>
      <c r="AC410" s="111"/>
      <c r="AD410" s="111"/>
      <c r="AE410" s="197"/>
      <c r="AF410" s="15"/>
      <c r="AG410" s="198"/>
      <c r="AH410" s="176"/>
      <c r="AI410" s="111"/>
      <c r="AJ410" s="111"/>
      <c r="AK410" s="111"/>
      <c r="AL410" s="270"/>
      <c r="AM410" s="84"/>
      <c r="AN410" s="6"/>
      <c r="AO410" s="6"/>
      <c r="AP410" s="6"/>
      <c r="AQ410" s="271"/>
      <c r="AR410" s="6"/>
    </row>
    <row r="411" spans="1:44" x14ac:dyDescent="0.25">
      <c r="A411" s="18" t="s">
        <v>961</v>
      </c>
      <c r="B411" s="68"/>
      <c r="C411" s="142" t="s">
        <v>892</v>
      </c>
      <c r="D411" s="76" t="s">
        <v>911</v>
      </c>
      <c r="E411" s="74">
        <f>I411+J411+K411+L411+M411+N411+O411+AL411+AN411+AO411+AP411+AQ411+AR411</f>
        <v>47</v>
      </c>
      <c r="F411" s="256">
        <f>E411+F410</f>
        <v>52891</v>
      </c>
      <c r="G411" s="257">
        <f>F411/55165</f>
        <v>0.95877821082207926</v>
      </c>
      <c r="H411" s="258"/>
      <c r="I411" s="6"/>
      <c r="J411" s="299">
        <v>2</v>
      </c>
      <c r="K411" s="267"/>
      <c r="L411" s="268"/>
      <c r="M411" s="268"/>
      <c r="N411" s="300">
        <v>18</v>
      </c>
      <c r="O411" s="296">
        <v>27</v>
      </c>
      <c r="P411" s="78">
        <f>P410+O411</f>
        <v>33758</v>
      </c>
      <c r="Q411" s="88">
        <f>P411/42918</f>
        <v>0.786569737639219</v>
      </c>
      <c r="R411" s="168">
        <f>100-(P411/42918*100)</f>
        <v>21.343026236078103</v>
      </c>
      <c r="S411" s="162">
        <v>27</v>
      </c>
      <c r="T411" s="111">
        <f>S411+T410</f>
        <v>34967</v>
      </c>
      <c r="U411" s="130">
        <f>O411-S411</f>
        <v>0</v>
      </c>
      <c r="V411" s="111">
        <f>U411+V410</f>
        <v>-1209</v>
      </c>
      <c r="W411" s="174">
        <v>40</v>
      </c>
      <c r="X411" s="184"/>
      <c r="Y411" s="16"/>
      <c r="Z411" s="185"/>
      <c r="AA411" s="176"/>
      <c r="AB411" s="111"/>
      <c r="AC411" s="111"/>
      <c r="AD411" s="111"/>
      <c r="AE411" s="197"/>
      <c r="AF411" s="15"/>
      <c r="AG411" s="198"/>
      <c r="AH411" s="176"/>
      <c r="AI411" s="111"/>
      <c r="AJ411" s="111"/>
      <c r="AK411" s="111"/>
      <c r="AL411" s="270"/>
      <c r="AM411" s="84"/>
      <c r="AN411" s="6"/>
      <c r="AO411" s="6"/>
      <c r="AP411" s="6"/>
      <c r="AQ411" s="271"/>
      <c r="AR411" s="6"/>
    </row>
    <row r="412" spans="1:44" x14ac:dyDescent="0.25">
      <c r="A412" s="18" t="s">
        <v>1177</v>
      </c>
      <c r="B412" s="68"/>
      <c r="C412" s="142" t="s">
        <v>915</v>
      </c>
      <c r="D412" s="76"/>
      <c r="E412" s="74">
        <f>I412+J412+K412+L412+M412+N412+O412+AL412+AN412+AO412+AP412+AQ412+AR412</f>
        <v>47</v>
      </c>
      <c r="F412" s="256">
        <f>E412+F411</f>
        <v>52938</v>
      </c>
      <c r="G412" s="257">
        <f>F412/55165</f>
        <v>0.95963020030816637</v>
      </c>
      <c r="H412" s="258"/>
      <c r="I412" s="6"/>
      <c r="J412" s="299">
        <v>2</v>
      </c>
      <c r="K412" s="267"/>
      <c r="L412" s="268"/>
      <c r="M412" s="268"/>
      <c r="N412" s="300">
        <v>18</v>
      </c>
      <c r="O412" s="296">
        <v>27</v>
      </c>
      <c r="P412" s="78">
        <f>P411+O412</f>
        <v>33785</v>
      </c>
      <c r="Q412" s="88">
        <f>P412/42918</f>
        <v>0.78719884430774967</v>
      </c>
      <c r="R412" s="168">
        <f>100-(P412/42918*100)</f>
        <v>21.280115569225032</v>
      </c>
      <c r="S412" s="162">
        <v>27</v>
      </c>
      <c r="T412" s="111">
        <f>S412+T411</f>
        <v>34994</v>
      </c>
      <c r="U412" s="130">
        <f>O412-S412</f>
        <v>0</v>
      </c>
      <c r="V412" s="111">
        <f>U412+V411</f>
        <v>-1209</v>
      </c>
      <c r="W412" s="174"/>
      <c r="X412" s="184"/>
      <c r="Y412" s="16"/>
      <c r="Z412" s="185"/>
      <c r="AA412" s="176"/>
      <c r="AB412" s="111"/>
      <c r="AC412" s="111"/>
      <c r="AD412" s="111"/>
      <c r="AE412" s="197"/>
      <c r="AF412" s="15"/>
      <c r="AG412" s="198"/>
      <c r="AH412" s="176"/>
      <c r="AI412" s="111"/>
      <c r="AJ412" s="111"/>
      <c r="AK412" s="111"/>
      <c r="AL412" s="270"/>
      <c r="AM412" s="84"/>
      <c r="AN412" s="6"/>
      <c r="AO412" s="6"/>
      <c r="AP412" s="6"/>
      <c r="AQ412" s="271"/>
      <c r="AR412" s="6"/>
    </row>
    <row r="413" spans="1:44" x14ac:dyDescent="0.25">
      <c r="A413" s="18" t="s">
        <v>1178</v>
      </c>
      <c r="B413" s="68"/>
      <c r="C413" s="142" t="s">
        <v>895</v>
      </c>
      <c r="D413" s="76" t="s">
        <v>911</v>
      </c>
      <c r="E413" s="74">
        <f>I413+J413+K413+L413+M413+N413+O413+AL413+AN413+AO413+AP413+AQ413+AR413</f>
        <v>140</v>
      </c>
      <c r="F413" s="256">
        <f>E413+F412</f>
        <v>53078</v>
      </c>
      <c r="G413" s="257">
        <f>F413/55165</f>
        <v>0.96216804133055378</v>
      </c>
      <c r="H413" s="258"/>
      <c r="I413" s="6"/>
      <c r="J413" s="299">
        <v>6</v>
      </c>
      <c r="K413" s="267"/>
      <c r="L413" s="268"/>
      <c r="M413" s="268"/>
      <c r="N413" s="300">
        <v>53</v>
      </c>
      <c r="O413" s="296">
        <v>81</v>
      </c>
      <c r="P413" s="78">
        <f>P412+O413</f>
        <v>33866</v>
      </c>
      <c r="Q413" s="88">
        <f>P413/42918</f>
        <v>0.78908616431334178</v>
      </c>
      <c r="R413" s="168">
        <f>100-(P413/42918*100)</f>
        <v>21.091383568665819</v>
      </c>
      <c r="S413" s="162">
        <v>81</v>
      </c>
      <c r="T413" s="111">
        <f>S413+T412</f>
        <v>35075</v>
      </c>
      <c r="U413" s="130">
        <f>O413-S413</f>
        <v>0</v>
      </c>
      <c r="V413" s="111">
        <f>U413+V412</f>
        <v>-1209</v>
      </c>
      <c r="W413" s="174">
        <v>86</v>
      </c>
      <c r="X413" s="184"/>
      <c r="Y413" s="16"/>
      <c r="Z413" s="185"/>
      <c r="AA413" s="176"/>
      <c r="AB413" s="111"/>
      <c r="AC413" s="111"/>
      <c r="AD413" s="111"/>
      <c r="AE413" s="197"/>
      <c r="AF413" s="15"/>
      <c r="AG413" s="198"/>
      <c r="AH413" s="176"/>
      <c r="AI413" s="111"/>
      <c r="AJ413" s="111"/>
      <c r="AK413" s="111"/>
      <c r="AL413" s="270"/>
      <c r="AM413" s="84"/>
      <c r="AN413" s="6"/>
      <c r="AO413" s="6"/>
      <c r="AP413" s="6"/>
      <c r="AQ413" s="271"/>
      <c r="AR413" s="6"/>
    </row>
    <row r="414" spans="1:44" x14ac:dyDescent="0.25">
      <c r="A414" s="18" t="s">
        <v>962</v>
      </c>
      <c r="B414" s="68"/>
      <c r="C414" s="142" t="s">
        <v>830</v>
      </c>
      <c r="D414" s="76" t="s">
        <v>911</v>
      </c>
      <c r="E414" s="74">
        <f>I414+J414+K414+L414+M414+N414+O414+AL414+AN414+AO414+AP414+AQ414+AR414</f>
        <v>46</v>
      </c>
      <c r="F414" s="256">
        <f>E414+F413</f>
        <v>53124</v>
      </c>
      <c r="G414" s="257">
        <f>F414/55165</f>
        <v>0.96300190338076674</v>
      </c>
      <c r="H414" s="258"/>
      <c r="I414" s="6"/>
      <c r="J414" s="299">
        <v>2</v>
      </c>
      <c r="K414" s="267"/>
      <c r="L414" s="268"/>
      <c r="M414" s="300">
        <v>14</v>
      </c>
      <c r="N414" s="300">
        <v>13</v>
      </c>
      <c r="O414" s="296">
        <v>7</v>
      </c>
      <c r="P414" s="78">
        <f>P413+O414</f>
        <v>33873</v>
      </c>
      <c r="Q414" s="88">
        <f>P414/42918</f>
        <v>0.78924926604222001</v>
      </c>
      <c r="R414" s="168">
        <f>100-(P414/42918*100)</f>
        <v>21.075073395778006</v>
      </c>
      <c r="S414" s="162">
        <v>27</v>
      </c>
      <c r="T414" s="111">
        <f>S414+T413</f>
        <v>35102</v>
      </c>
      <c r="U414" s="130">
        <f>O414-S414</f>
        <v>-20</v>
      </c>
      <c r="V414" s="111">
        <f>U414+V413</f>
        <v>-1229</v>
      </c>
      <c r="W414" s="174">
        <v>22</v>
      </c>
      <c r="X414" s="184"/>
      <c r="Y414" s="16"/>
      <c r="Z414" s="185"/>
      <c r="AA414" s="176"/>
      <c r="AB414" s="111"/>
      <c r="AC414" s="111"/>
      <c r="AD414" s="111"/>
      <c r="AE414" s="197"/>
      <c r="AF414" s="15"/>
      <c r="AG414" s="198"/>
      <c r="AH414" s="176"/>
      <c r="AI414" s="111"/>
      <c r="AJ414" s="111"/>
      <c r="AK414" s="111"/>
      <c r="AL414" s="301">
        <v>10</v>
      </c>
      <c r="AM414" s="84"/>
      <c r="AN414" s="6"/>
      <c r="AO414" s="6"/>
      <c r="AP414" s="6"/>
      <c r="AQ414" s="271"/>
      <c r="AR414" s="6"/>
    </row>
    <row r="415" spans="1:44" x14ac:dyDescent="0.25">
      <c r="A415" s="18" t="s">
        <v>963</v>
      </c>
      <c r="B415" s="68"/>
      <c r="C415" s="142" t="s">
        <v>829</v>
      </c>
      <c r="D415" s="76" t="s">
        <v>911</v>
      </c>
      <c r="E415" s="74">
        <f>I415+J415+K415+L415+M415+N415+O415+AL415+AN415+AO415+AP415+AQ415+AR415</f>
        <v>93</v>
      </c>
      <c r="F415" s="256">
        <f>E415+F414</f>
        <v>53217</v>
      </c>
      <c r="G415" s="257">
        <f>F415/55165</f>
        <v>0.96468775491706693</v>
      </c>
      <c r="H415" s="258"/>
      <c r="I415" s="6"/>
      <c r="J415" s="299">
        <v>4</v>
      </c>
      <c r="K415" s="267"/>
      <c r="L415" s="268"/>
      <c r="M415" s="300">
        <v>27</v>
      </c>
      <c r="N415" s="300">
        <v>27</v>
      </c>
      <c r="O415" s="296">
        <v>15</v>
      </c>
      <c r="P415" s="78">
        <f>P414+O415</f>
        <v>33888</v>
      </c>
      <c r="Q415" s="88">
        <f>P415/42918</f>
        <v>0.78959876974695931</v>
      </c>
      <c r="R415" s="168">
        <f>100-(P415/42918*100)</f>
        <v>21.040123025304069</v>
      </c>
      <c r="S415" s="162">
        <v>54</v>
      </c>
      <c r="T415" s="111">
        <f>S415+T414</f>
        <v>35156</v>
      </c>
      <c r="U415" s="130">
        <f>O415-S415</f>
        <v>-39</v>
      </c>
      <c r="V415" s="111">
        <f>U415+V414</f>
        <v>-1268</v>
      </c>
      <c r="W415" s="174">
        <v>64</v>
      </c>
      <c r="X415" s="184"/>
      <c r="Y415" s="16"/>
      <c r="Z415" s="185"/>
      <c r="AA415" s="176"/>
      <c r="AB415" s="111"/>
      <c r="AC415" s="111"/>
      <c r="AD415" s="111"/>
      <c r="AE415" s="197"/>
      <c r="AF415" s="15"/>
      <c r="AG415" s="198"/>
      <c r="AH415" s="176"/>
      <c r="AI415" s="111"/>
      <c r="AJ415" s="111"/>
      <c r="AK415" s="111"/>
      <c r="AL415" s="301">
        <v>20</v>
      </c>
      <c r="AM415" s="84"/>
      <c r="AN415" s="6"/>
      <c r="AO415" s="6"/>
      <c r="AP415" s="6"/>
      <c r="AQ415" s="271"/>
      <c r="AR415" s="6"/>
    </row>
    <row r="416" spans="1:44" x14ac:dyDescent="0.25">
      <c r="A416" s="18" t="s">
        <v>964</v>
      </c>
      <c r="B416" s="68"/>
      <c r="C416" s="142" t="s">
        <v>831</v>
      </c>
      <c r="D416" s="76" t="s">
        <v>911</v>
      </c>
      <c r="E416" s="74">
        <f>I416+J416+K416+L416+M416+N416+O416+AL416+AN416+AO416+AP416+AQ416+AR416</f>
        <v>46</v>
      </c>
      <c r="F416" s="256">
        <f>E416+F415</f>
        <v>53263</v>
      </c>
      <c r="G416" s="257">
        <f>F416/55165</f>
        <v>0.96552161696728001</v>
      </c>
      <c r="H416" s="258"/>
      <c r="I416" s="6"/>
      <c r="J416" s="299">
        <v>2</v>
      </c>
      <c r="K416" s="299">
        <v>5</v>
      </c>
      <c r="L416" s="268"/>
      <c r="M416" s="300">
        <v>14</v>
      </c>
      <c r="N416" s="300">
        <v>13</v>
      </c>
      <c r="O416" s="296">
        <v>2</v>
      </c>
      <c r="P416" s="78">
        <f>P415+O416</f>
        <v>33890</v>
      </c>
      <c r="Q416" s="88">
        <f>P416/42918</f>
        <v>0.78964537024092452</v>
      </c>
      <c r="R416" s="168">
        <f>100-(P416/42918*100)</f>
        <v>21.035462975907549</v>
      </c>
      <c r="S416" s="162">
        <v>22</v>
      </c>
      <c r="T416" s="111">
        <f>S416+T415</f>
        <v>35178</v>
      </c>
      <c r="U416" s="130">
        <f>O416-S416</f>
        <v>-20</v>
      </c>
      <c r="V416" s="111">
        <f>U416+V415</f>
        <v>-1288</v>
      </c>
      <c r="W416" s="174">
        <v>40</v>
      </c>
      <c r="X416" s="184"/>
      <c r="Y416" s="16"/>
      <c r="Z416" s="185"/>
      <c r="AA416" s="176"/>
      <c r="AB416" s="111"/>
      <c r="AC416" s="111"/>
      <c r="AD416" s="111"/>
      <c r="AE416" s="197"/>
      <c r="AF416" s="15"/>
      <c r="AG416" s="198"/>
      <c r="AH416" s="176"/>
      <c r="AI416" s="111"/>
      <c r="AJ416" s="111"/>
      <c r="AK416" s="111"/>
      <c r="AL416" s="301">
        <v>10</v>
      </c>
      <c r="AM416" s="84"/>
      <c r="AN416" s="6"/>
      <c r="AO416" s="6"/>
      <c r="AP416" s="6"/>
      <c r="AQ416" s="271"/>
      <c r="AR416" s="6"/>
    </row>
    <row r="417" spans="1:44" x14ac:dyDescent="0.25">
      <c r="A417" s="18" t="s">
        <v>965</v>
      </c>
      <c r="B417" s="68"/>
      <c r="C417" s="142" t="s">
        <v>828</v>
      </c>
      <c r="D417" s="76" t="s">
        <v>911</v>
      </c>
      <c r="E417" s="74">
        <f>I417+J417+K417+L417+M417+N417+O417+AL417+AN417+AO417+AP417+AQ417+AR417</f>
        <v>46</v>
      </c>
      <c r="F417" s="256">
        <f>E417+F416</f>
        <v>53309</v>
      </c>
      <c r="G417" s="257">
        <f>F417/55165</f>
        <v>0.96635547901749297</v>
      </c>
      <c r="H417" s="258"/>
      <c r="I417" s="6"/>
      <c r="J417" s="299">
        <v>2</v>
      </c>
      <c r="K417" s="299">
        <v>5</v>
      </c>
      <c r="L417" s="268"/>
      <c r="M417" s="300">
        <v>14</v>
      </c>
      <c r="N417" s="300">
        <v>13</v>
      </c>
      <c r="O417" s="296">
        <v>2</v>
      </c>
      <c r="P417" s="78">
        <f>P416+O417</f>
        <v>33892</v>
      </c>
      <c r="Q417" s="88">
        <f>P417/42918</f>
        <v>0.78969197073488984</v>
      </c>
      <c r="R417" s="168">
        <f>100-(P417/42918*100)</f>
        <v>21.030802926511015</v>
      </c>
      <c r="S417" s="162">
        <v>22</v>
      </c>
      <c r="T417" s="111">
        <f>S417+T416</f>
        <v>35200</v>
      </c>
      <c r="U417" s="130">
        <f>O417-S417</f>
        <v>-20</v>
      </c>
      <c r="V417" s="111">
        <f>U417+V416</f>
        <v>-1308</v>
      </c>
      <c r="W417" s="174">
        <v>38</v>
      </c>
      <c r="X417" s="184"/>
      <c r="Y417" s="16"/>
      <c r="Z417" s="185"/>
      <c r="AA417" s="176"/>
      <c r="AB417" s="111"/>
      <c r="AC417" s="111"/>
      <c r="AD417" s="111"/>
      <c r="AE417" s="197"/>
      <c r="AF417" s="15"/>
      <c r="AG417" s="198"/>
      <c r="AH417" s="176"/>
      <c r="AI417" s="111"/>
      <c r="AJ417" s="111"/>
      <c r="AK417" s="111"/>
      <c r="AL417" s="301">
        <v>10</v>
      </c>
      <c r="AM417" s="84"/>
      <c r="AN417" s="6"/>
      <c r="AO417" s="6"/>
      <c r="AP417" s="6"/>
      <c r="AQ417" s="271"/>
      <c r="AR417" s="6"/>
    </row>
    <row r="418" spans="1:44" x14ac:dyDescent="0.25">
      <c r="A418" s="18" t="s">
        <v>966</v>
      </c>
      <c r="B418" s="68"/>
      <c r="C418" s="142" t="s">
        <v>822</v>
      </c>
      <c r="D418" s="76" t="s">
        <v>911</v>
      </c>
      <c r="E418" s="74">
        <f>I418+J418+K418+L418+M418+N418+O418+AL418+AN418+AO418+AP418+AQ418+AR418</f>
        <v>46</v>
      </c>
      <c r="F418" s="256">
        <f>E418+F417</f>
        <v>53355</v>
      </c>
      <c r="G418" s="257">
        <f>F418/55165</f>
        <v>0.96718934106770593</v>
      </c>
      <c r="H418" s="258"/>
      <c r="I418" s="6"/>
      <c r="J418" s="299">
        <v>2</v>
      </c>
      <c r="K418" s="267"/>
      <c r="L418" s="268"/>
      <c r="M418" s="300">
        <v>14</v>
      </c>
      <c r="N418" s="300">
        <v>13</v>
      </c>
      <c r="O418" s="296">
        <v>7</v>
      </c>
      <c r="P418" s="78">
        <f>P417+O418</f>
        <v>33899</v>
      </c>
      <c r="Q418" s="88">
        <f>P418/42918</f>
        <v>0.78985507246376807</v>
      </c>
      <c r="R418" s="168">
        <f>100-(P418/42918*100)</f>
        <v>21.014492753623188</v>
      </c>
      <c r="S418" s="162">
        <v>27</v>
      </c>
      <c r="T418" s="111">
        <f>S418+T417</f>
        <v>35227</v>
      </c>
      <c r="U418" s="130">
        <f>O418-S418</f>
        <v>-20</v>
      </c>
      <c r="V418" s="111">
        <f>U418+V417</f>
        <v>-1328</v>
      </c>
      <c r="W418" s="174">
        <v>35</v>
      </c>
      <c r="X418" s="184"/>
      <c r="Y418" s="16"/>
      <c r="Z418" s="185"/>
      <c r="AA418" s="176"/>
      <c r="AB418" s="111"/>
      <c r="AC418" s="111"/>
      <c r="AD418" s="111"/>
      <c r="AE418" s="197"/>
      <c r="AF418" s="15"/>
      <c r="AG418" s="198"/>
      <c r="AH418" s="176"/>
      <c r="AI418" s="111"/>
      <c r="AJ418" s="111"/>
      <c r="AK418" s="111"/>
      <c r="AL418" s="301">
        <v>10</v>
      </c>
      <c r="AM418" s="84"/>
      <c r="AN418" s="6"/>
      <c r="AO418" s="6"/>
      <c r="AP418" s="6"/>
      <c r="AQ418" s="271"/>
      <c r="AR418" s="6"/>
    </row>
    <row r="419" spans="1:44" x14ac:dyDescent="0.25">
      <c r="A419" s="18" t="s">
        <v>967</v>
      </c>
      <c r="B419" s="68"/>
      <c r="C419" s="142" t="s">
        <v>826</v>
      </c>
      <c r="D419" s="76" t="s">
        <v>911</v>
      </c>
      <c r="E419" s="74">
        <f>I419+J419+K419+L419+M419+N419+O419+AL419+AN419+AO419+AP419+AQ419+AR419</f>
        <v>139</v>
      </c>
      <c r="F419" s="256">
        <f>E419+F418</f>
        <v>53494</v>
      </c>
      <c r="G419" s="257">
        <f>F419/55165</f>
        <v>0.96970905465421919</v>
      </c>
      <c r="H419" s="258"/>
      <c r="I419" s="6"/>
      <c r="J419" s="299">
        <v>6</v>
      </c>
      <c r="K419" s="267"/>
      <c r="L419" s="268"/>
      <c r="M419" s="300">
        <v>41</v>
      </c>
      <c r="N419" s="300">
        <v>44</v>
      </c>
      <c r="O419" s="296">
        <v>28</v>
      </c>
      <c r="P419" s="78">
        <f>P418+O419</f>
        <v>33927</v>
      </c>
      <c r="Q419" s="88">
        <f>P419/42918</f>
        <v>0.79050747937928145</v>
      </c>
      <c r="R419" s="168">
        <f>100-(P419/42918*100)</f>
        <v>20.949252062071849</v>
      </c>
      <c r="S419" s="162">
        <v>39</v>
      </c>
      <c r="T419" s="111">
        <f>S419+T418</f>
        <v>35266</v>
      </c>
      <c r="U419" s="130">
        <f>O419-S419</f>
        <v>-11</v>
      </c>
      <c r="V419" s="111">
        <f>U419+V418</f>
        <v>-1339</v>
      </c>
      <c r="W419" s="174">
        <v>9</v>
      </c>
      <c r="X419" s="184"/>
      <c r="Y419" s="16"/>
      <c r="Z419" s="185"/>
      <c r="AA419" s="176"/>
      <c r="AB419" s="111"/>
      <c r="AC419" s="111"/>
      <c r="AD419" s="111"/>
      <c r="AE419" s="197"/>
      <c r="AF419" s="15"/>
      <c r="AG419" s="198"/>
      <c r="AH419" s="176"/>
      <c r="AI419" s="111"/>
      <c r="AJ419" s="111"/>
      <c r="AK419" s="111"/>
      <c r="AL419" s="301">
        <v>20</v>
      </c>
      <c r="AM419" s="84">
        <v>23</v>
      </c>
      <c r="AN419" s="6"/>
      <c r="AO419" s="6"/>
      <c r="AP419" s="6"/>
      <c r="AQ419" s="271"/>
      <c r="AR419" s="6"/>
    </row>
    <row r="420" spans="1:44" x14ac:dyDescent="0.25">
      <c r="A420" s="18" t="s">
        <v>968</v>
      </c>
      <c r="B420" s="68"/>
      <c r="C420" s="142" t="s">
        <v>825</v>
      </c>
      <c r="D420" s="76" t="s">
        <v>911</v>
      </c>
      <c r="E420" s="74">
        <f>I420+J420+K420+L420+M420+N420+O420+AL420+AN420+AO420+AP420+AQ420+AR420</f>
        <v>46</v>
      </c>
      <c r="F420" s="256">
        <f>E420+F419</f>
        <v>53540</v>
      </c>
      <c r="G420" s="257">
        <f>F420/55165</f>
        <v>0.97054291670443216</v>
      </c>
      <c r="H420" s="258"/>
      <c r="I420" s="6"/>
      <c r="J420" s="299">
        <v>2</v>
      </c>
      <c r="K420" s="267"/>
      <c r="L420" s="268"/>
      <c r="M420" s="300">
        <v>14</v>
      </c>
      <c r="N420" s="300">
        <v>13</v>
      </c>
      <c r="O420" s="296">
        <v>7</v>
      </c>
      <c r="P420" s="78">
        <f>P419+O420</f>
        <v>33934</v>
      </c>
      <c r="Q420" s="88">
        <f>P420/42918</f>
        <v>0.7906705811081598</v>
      </c>
      <c r="R420" s="168">
        <f>100-(P420/42918*100)</f>
        <v>20.932941889184022</v>
      </c>
      <c r="S420" s="162">
        <v>27</v>
      </c>
      <c r="T420" s="111">
        <f>S420+T419</f>
        <v>35293</v>
      </c>
      <c r="U420" s="130">
        <f>O420-S420</f>
        <v>-20</v>
      </c>
      <c r="V420" s="111">
        <f>U420+V419</f>
        <v>-1359</v>
      </c>
      <c r="W420" s="174">
        <v>40</v>
      </c>
      <c r="X420" s="184"/>
      <c r="Y420" s="16"/>
      <c r="Z420" s="185"/>
      <c r="AA420" s="176"/>
      <c r="AB420" s="111"/>
      <c r="AC420" s="111"/>
      <c r="AD420" s="111"/>
      <c r="AE420" s="197"/>
      <c r="AF420" s="15"/>
      <c r="AG420" s="198"/>
      <c r="AH420" s="176"/>
      <c r="AI420" s="111"/>
      <c r="AJ420" s="111"/>
      <c r="AK420" s="111"/>
      <c r="AL420" s="301">
        <v>10</v>
      </c>
      <c r="AM420" s="84"/>
      <c r="AN420" s="6"/>
      <c r="AO420" s="6"/>
      <c r="AP420" s="6"/>
      <c r="AQ420" s="271"/>
      <c r="AR420" s="6"/>
    </row>
    <row r="421" spans="1:44" x14ac:dyDescent="0.25">
      <c r="A421" s="18" t="s">
        <v>969</v>
      </c>
      <c r="B421" s="68"/>
      <c r="C421" s="142" t="s">
        <v>833</v>
      </c>
      <c r="D421" s="76" t="s">
        <v>911</v>
      </c>
      <c r="E421" s="74">
        <f>I421+J421+K421+L421+M421+N421+O421+AL421+AN421+AO421+AP421+AQ421+AR421</f>
        <v>275</v>
      </c>
      <c r="F421" s="256">
        <f>E421+F420</f>
        <v>53815</v>
      </c>
      <c r="G421" s="257">
        <f>F421/55165</f>
        <v>0.9755279615698359</v>
      </c>
      <c r="H421" s="258"/>
      <c r="I421" s="6"/>
      <c r="J421" s="299">
        <v>10</v>
      </c>
      <c r="K421" s="267"/>
      <c r="L421" s="268"/>
      <c r="M421" s="300">
        <v>81</v>
      </c>
      <c r="N421" s="300">
        <v>83</v>
      </c>
      <c r="O421" s="296">
        <v>51</v>
      </c>
      <c r="P421" s="78">
        <f>P420+O421</f>
        <v>33985</v>
      </c>
      <c r="Q421" s="88">
        <f>P421/42918</f>
        <v>0.79185889370427331</v>
      </c>
      <c r="R421" s="168">
        <f>100-(P421/42918*100)</f>
        <v>20.814110629572667</v>
      </c>
      <c r="S421" s="162">
        <v>132</v>
      </c>
      <c r="T421" s="111">
        <f>S421+T420</f>
        <v>35425</v>
      </c>
      <c r="U421" s="130">
        <f>O421-S421</f>
        <v>-81</v>
      </c>
      <c r="V421" s="111">
        <f>U421+V420</f>
        <v>-1440</v>
      </c>
      <c r="W421" s="174">
        <v>97</v>
      </c>
      <c r="X421" s="184"/>
      <c r="Y421" s="16"/>
      <c r="Z421" s="185"/>
      <c r="AA421" s="176"/>
      <c r="AB421" s="111"/>
      <c r="AC421" s="111"/>
      <c r="AD421" s="111"/>
      <c r="AE421" s="197"/>
      <c r="AF421" s="15"/>
      <c r="AG421" s="198"/>
      <c r="AH421" s="176"/>
      <c r="AI421" s="111"/>
      <c r="AJ421" s="111"/>
      <c r="AK421" s="111"/>
      <c r="AL421" s="301">
        <v>50</v>
      </c>
      <c r="AM421" s="84">
        <v>46</v>
      </c>
      <c r="AN421" s="6"/>
      <c r="AO421" s="6"/>
      <c r="AP421" s="6"/>
      <c r="AQ421" s="271"/>
      <c r="AR421" s="6"/>
    </row>
    <row r="422" spans="1:44" x14ac:dyDescent="0.25">
      <c r="A422" s="18" t="s">
        <v>970</v>
      </c>
      <c r="B422" s="68"/>
      <c r="C422" s="142" t="s">
        <v>827</v>
      </c>
      <c r="D422" s="76" t="s">
        <v>911</v>
      </c>
      <c r="E422" s="74">
        <f>I422+J422+K422+L422+M422+N422+O422+AL422+AN422+AO422+AP422+AQ422+AR422</f>
        <v>46</v>
      </c>
      <c r="F422" s="256">
        <f>E422+F421</f>
        <v>53861</v>
      </c>
      <c r="G422" s="257">
        <f>F422/55165</f>
        <v>0.97636182362004897</v>
      </c>
      <c r="H422" s="258"/>
      <c r="I422" s="298">
        <v>20</v>
      </c>
      <c r="J422" s="299">
        <v>2</v>
      </c>
      <c r="K422" s="267"/>
      <c r="L422" s="268"/>
      <c r="M422" s="300">
        <v>14</v>
      </c>
      <c r="N422" s="300">
        <v>8</v>
      </c>
      <c r="O422" s="296">
        <v>2</v>
      </c>
      <c r="P422" s="78">
        <f>P421+O422</f>
        <v>33987</v>
      </c>
      <c r="Q422" s="88">
        <f>P422/42918</f>
        <v>0.79190549419823852</v>
      </c>
      <c r="R422" s="168">
        <f>100-(P422/42918*100)</f>
        <v>20.809450580176147</v>
      </c>
      <c r="S422" s="162">
        <v>14</v>
      </c>
      <c r="T422" s="111">
        <f>S422+T421</f>
        <v>35439</v>
      </c>
      <c r="U422" s="130">
        <f>O422-S422</f>
        <v>-12</v>
      </c>
      <c r="V422" s="111">
        <f>U422+V421</f>
        <v>-1452</v>
      </c>
      <c r="W422" s="174">
        <v>45</v>
      </c>
      <c r="X422" s="184"/>
      <c r="Y422" s="16"/>
      <c r="Z422" s="185"/>
      <c r="AA422" s="176"/>
      <c r="AB422" s="111"/>
      <c r="AC422" s="111"/>
      <c r="AD422" s="111"/>
      <c r="AE422" s="197"/>
      <c r="AF422" s="15"/>
      <c r="AG422" s="198"/>
      <c r="AH422" s="176"/>
      <c r="AI422" s="111"/>
      <c r="AJ422" s="111"/>
      <c r="AK422" s="111"/>
      <c r="AL422" s="301"/>
      <c r="AM422" s="84"/>
      <c r="AN422" s="6"/>
      <c r="AO422" s="6"/>
      <c r="AP422" s="6"/>
      <c r="AQ422" s="271"/>
      <c r="AR422" s="6"/>
    </row>
    <row r="423" spans="1:44" x14ac:dyDescent="0.25">
      <c r="A423" s="18" t="s">
        <v>971</v>
      </c>
      <c r="B423" s="68"/>
      <c r="C423" s="142" t="s">
        <v>832</v>
      </c>
      <c r="D423" s="76" t="s">
        <v>911</v>
      </c>
      <c r="E423" s="74">
        <f>I423+J423+K423+L423+M423+N423+O423+AL423+AN423+AO423+AP423+AQ423+AR423</f>
        <v>46</v>
      </c>
      <c r="F423" s="256">
        <f>E423+F422</f>
        <v>53907</v>
      </c>
      <c r="G423" s="257">
        <f>F423/55165</f>
        <v>0.97719568567026194</v>
      </c>
      <c r="H423" s="258"/>
      <c r="I423" s="6"/>
      <c r="J423" s="299">
        <v>2</v>
      </c>
      <c r="K423" s="267"/>
      <c r="L423" s="268"/>
      <c r="M423" s="300">
        <v>14</v>
      </c>
      <c r="N423" s="300">
        <v>13</v>
      </c>
      <c r="O423" s="296">
        <v>7</v>
      </c>
      <c r="P423" s="78">
        <f>P422+O423</f>
        <v>33994</v>
      </c>
      <c r="Q423" s="88">
        <f>P423/42918</f>
        <v>0.79206859592711687</v>
      </c>
      <c r="R423" s="168">
        <f>100-(P423/42918*100)</f>
        <v>20.79314040728832</v>
      </c>
      <c r="S423" s="162">
        <v>27</v>
      </c>
      <c r="T423" s="111">
        <f>S423+T422</f>
        <v>35466</v>
      </c>
      <c r="U423" s="130">
        <f>O423-S423</f>
        <v>-20</v>
      </c>
      <c r="V423" s="111">
        <f>U423+V422</f>
        <v>-1472</v>
      </c>
      <c r="W423" s="174">
        <v>35</v>
      </c>
      <c r="X423" s="184"/>
      <c r="Y423" s="16"/>
      <c r="Z423" s="185"/>
      <c r="AA423" s="176"/>
      <c r="AB423" s="111"/>
      <c r="AC423" s="111"/>
      <c r="AD423" s="111"/>
      <c r="AE423" s="197"/>
      <c r="AF423" s="15"/>
      <c r="AG423" s="198"/>
      <c r="AH423" s="176"/>
      <c r="AI423" s="111"/>
      <c r="AJ423" s="111"/>
      <c r="AK423" s="111"/>
      <c r="AL423" s="301">
        <v>10</v>
      </c>
      <c r="AM423" s="84"/>
      <c r="AN423" s="6"/>
      <c r="AO423" s="6"/>
      <c r="AP423" s="6"/>
      <c r="AQ423" s="271"/>
      <c r="AR423" s="6"/>
    </row>
    <row r="424" spans="1:44" x14ac:dyDescent="0.25">
      <c r="A424" s="18" t="s">
        <v>972</v>
      </c>
      <c r="B424" s="68"/>
      <c r="C424" s="142" t="s">
        <v>824</v>
      </c>
      <c r="D424" s="76" t="s">
        <v>911</v>
      </c>
      <c r="E424" s="74">
        <f>I424+J424+K424+L424+M424+N424+O424+AL424+AN424+AO424+AP424+AQ424+AR424</f>
        <v>509</v>
      </c>
      <c r="F424" s="256">
        <f>E424+F423</f>
        <v>54416</v>
      </c>
      <c r="G424" s="257">
        <f>F424/55165</f>
        <v>0.98642255053022754</v>
      </c>
      <c r="H424" s="258"/>
      <c r="I424" s="6"/>
      <c r="J424" s="299">
        <v>22</v>
      </c>
      <c r="K424" s="267"/>
      <c r="L424" s="268"/>
      <c r="M424" s="300">
        <v>149</v>
      </c>
      <c r="N424" s="300">
        <v>190</v>
      </c>
      <c r="O424" s="296">
        <v>148</v>
      </c>
      <c r="P424" s="78">
        <f>P423+O424</f>
        <v>34142</v>
      </c>
      <c r="Q424" s="88">
        <f>P424/42918</f>
        <v>0.79551703248054428</v>
      </c>
      <c r="R424" s="168">
        <f>100-(P424/42918*100)</f>
        <v>20.448296751945577</v>
      </c>
      <c r="S424" s="162">
        <v>264</v>
      </c>
      <c r="T424" s="111">
        <f>S424+T423</f>
        <v>35730</v>
      </c>
      <c r="U424" s="130">
        <f>O424-S424</f>
        <v>-116</v>
      </c>
      <c r="V424" s="111">
        <f>U424+V423</f>
        <v>-1588</v>
      </c>
      <c r="W424" s="174">
        <v>348</v>
      </c>
      <c r="X424" s="184"/>
      <c r="Y424" s="16"/>
      <c r="Z424" s="185"/>
      <c r="AA424" s="176"/>
      <c r="AB424" s="111"/>
      <c r="AC424" s="111"/>
      <c r="AD424" s="111"/>
      <c r="AE424" s="197"/>
      <c r="AF424" s="15"/>
      <c r="AG424" s="198"/>
      <c r="AH424" s="176"/>
      <c r="AI424" s="111"/>
      <c r="AJ424" s="111"/>
      <c r="AK424" s="111"/>
      <c r="AL424" s="301"/>
      <c r="AM424" s="84">
        <v>93</v>
      </c>
      <c r="AN424" s="6"/>
      <c r="AO424" s="6"/>
      <c r="AP424" s="6"/>
      <c r="AQ424" s="271"/>
      <c r="AR424" s="6"/>
    </row>
    <row r="425" spans="1:44" x14ac:dyDescent="0.25">
      <c r="A425" s="18" t="s">
        <v>973</v>
      </c>
      <c r="B425" s="68"/>
      <c r="C425" s="142" t="s">
        <v>823</v>
      </c>
      <c r="D425" s="76" t="s">
        <v>911</v>
      </c>
      <c r="E425" s="74">
        <f>I425+J425+K425+L425+M425+N425+O425+AL425+AN425+AO425+AP425+AQ425+AR425</f>
        <v>46</v>
      </c>
      <c r="F425" s="256">
        <f>E425+F424</f>
        <v>54462</v>
      </c>
      <c r="G425" s="257">
        <f>F425/55165</f>
        <v>0.9872564125804405</v>
      </c>
      <c r="H425" s="258"/>
      <c r="I425" s="6"/>
      <c r="J425" s="299">
        <v>2</v>
      </c>
      <c r="K425" s="267"/>
      <c r="L425" s="268"/>
      <c r="M425" s="300">
        <v>14</v>
      </c>
      <c r="N425" s="300">
        <v>13</v>
      </c>
      <c r="O425" s="296">
        <v>7</v>
      </c>
      <c r="P425" s="78">
        <f>P424+O425</f>
        <v>34149</v>
      </c>
      <c r="Q425" s="88">
        <f>P425/42918</f>
        <v>0.79568013420942263</v>
      </c>
      <c r="R425" s="168">
        <f>100-(P425/42918*100)</f>
        <v>20.431986579057735</v>
      </c>
      <c r="S425" s="162">
        <v>27</v>
      </c>
      <c r="T425" s="111">
        <f>S425+T424</f>
        <v>35757</v>
      </c>
      <c r="U425" s="130">
        <f>O425-S425</f>
        <v>-20</v>
      </c>
      <c r="V425" s="111">
        <f>U425+V424</f>
        <v>-1608</v>
      </c>
      <c r="W425" s="174">
        <v>33</v>
      </c>
      <c r="X425" s="184"/>
      <c r="Y425" s="16"/>
      <c r="Z425" s="185"/>
      <c r="AA425" s="176"/>
      <c r="AB425" s="111"/>
      <c r="AC425" s="111"/>
      <c r="AD425" s="111"/>
      <c r="AE425" s="197"/>
      <c r="AF425" s="15"/>
      <c r="AG425" s="198"/>
      <c r="AH425" s="176"/>
      <c r="AI425" s="111"/>
      <c r="AJ425" s="111"/>
      <c r="AK425" s="111"/>
      <c r="AL425" s="301">
        <v>10</v>
      </c>
      <c r="AM425" s="84"/>
      <c r="AN425" s="6"/>
      <c r="AO425" s="6"/>
      <c r="AP425" s="6"/>
      <c r="AQ425" s="271"/>
      <c r="AR425" s="6"/>
    </row>
    <row r="426" spans="1:44" x14ac:dyDescent="0.25">
      <c r="A426" s="18" t="s">
        <v>974</v>
      </c>
      <c r="B426" s="68"/>
      <c r="C426" s="142" t="s">
        <v>754</v>
      </c>
      <c r="D426" s="76" t="s">
        <v>911</v>
      </c>
      <c r="E426" s="74">
        <f>I426+J426+K426+L426+M426+N426+O426+AL426+AN426+AO426+AP426+AQ426+AR426</f>
        <v>46</v>
      </c>
      <c r="F426" s="256">
        <f>E426+F425</f>
        <v>54508</v>
      </c>
      <c r="G426" s="257">
        <f>F426/55165</f>
        <v>0.98809027463065346</v>
      </c>
      <c r="H426" s="258"/>
      <c r="I426" s="6"/>
      <c r="J426" s="299">
        <v>2</v>
      </c>
      <c r="K426" s="267"/>
      <c r="L426" s="268"/>
      <c r="M426" s="300">
        <v>9</v>
      </c>
      <c r="N426" s="300">
        <v>17</v>
      </c>
      <c r="O426" s="296">
        <v>18</v>
      </c>
      <c r="P426" s="78">
        <f>P425+O426</f>
        <v>34167</v>
      </c>
      <c r="Q426" s="88">
        <f>P426/42918</f>
        <v>0.79609953865510974</v>
      </c>
      <c r="R426" s="168">
        <f>100-(P426/42918*100)</f>
        <v>20.390046134489026</v>
      </c>
      <c r="S426" s="162">
        <v>18</v>
      </c>
      <c r="T426" s="111">
        <f>S426+T425</f>
        <v>35775</v>
      </c>
      <c r="U426" s="130">
        <f>O426-S426</f>
        <v>0</v>
      </c>
      <c r="V426" s="111">
        <f>U426+V425</f>
        <v>-1608</v>
      </c>
      <c r="W426" s="174">
        <v>41</v>
      </c>
      <c r="X426" s="184"/>
      <c r="Y426" s="16"/>
      <c r="Z426" s="185"/>
      <c r="AA426" s="176"/>
      <c r="AB426" s="111"/>
      <c r="AC426" s="111"/>
      <c r="AD426" s="111"/>
      <c r="AE426" s="197"/>
      <c r="AF426" s="15"/>
      <c r="AG426" s="198"/>
      <c r="AH426" s="176"/>
      <c r="AI426" s="111"/>
      <c r="AJ426" s="111"/>
      <c r="AK426" s="111"/>
      <c r="AL426" s="270"/>
      <c r="AM426" s="84"/>
      <c r="AN426" s="6"/>
      <c r="AO426" s="6"/>
      <c r="AP426" s="6"/>
      <c r="AQ426" s="271"/>
      <c r="AR426" s="6"/>
    </row>
    <row r="427" spans="1:44" x14ac:dyDescent="0.25">
      <c r="A427" s="18" t="s">
        <v>975</v>
      </c>
      <c r="B427" s="68"/>
      <c r="C427" s="142" t="s">
        <v>753</v>
      </c>
      <c r="D427" s="76" t="s">
        <v>911</v>
      </c>
      <c r="E427" s="74">
        <f>I427+J427+K427+L427+M427+N427+O427+AL427+AN427+AO427+AP427+AQ427+AR427</f>
        <v>92</v>
      </c>
      <c r="F427" s="256">
        <f>E427+F426</f>
        <v>54600</v>
      </c>
      <c r="G427" s="257">
        <f>F427/55165</f>
        <v>0.9897579987310795</v>
      </c>
      <c r="H427" s="258"/>
      <c r="I427" s="6"/>
      <c r="J427" s="299">
        <v>4</v>
      </c>
      <c r="K427" s="299">
        <v>18</v>
      </c>
      <c r="L427" s="268"/>
      <c r="M427" s="268"/>
      <c r="N427" s="300">
        <v>34</v>
      </c>
      <c r="O427" s="296">
        <v>36</v>
      </c>
      <c r="P427" s="78">
        <f>P426+O427</f>
        <v>34203</v>
      </c>
      <c r="Q427" s="88">
        <f>P427/42918</f>
        <v>0.79693834754648396</v>
      </c>
      <c r="R427" s="168">
        <f>100-(P427/42918*100)</f>
        <v>20.306165245351607</v>
      </c>
      <c r="S427" s="162">
        <v>36</v>
      </c>
      <c r="T427" s="111">
        <f>S427+T426</f>
        <v>35811</v>
      </c>
      <c r="U427" s="130">
        <f>O427-S427</f>
        <v>0</v>
      </c>
      <c r="V427" s="111">
        <f>U427+V426</f>
        <v>-1608</v>
      </c>
      <c r="W427" s="174">
        <v>88</v>
      </c>
      <c r="X427" s="184"/>
      <c r="Y427" s="16"/>
      <c r="Z427" s="185"/>
      <c r="AA427" s="176"/>
      <c r="AB427" s="111"/>
      <c r="AC427" s="111"/>
      <c r="AD427" s="111"/>
      <c r="AE427" s="197"/>
      <c r="AF427" s="15"/>
      <c r="AG427" s="198"/>
      <c r="AH427" s="176"/>
      <c r="AI427" s="111"/>
      <c r="AJ427" s="111"/>
      <c r="AK427" s="111"/>
      <c r="AL427" s="270"/>
      <c r="AM427" s="84"/>
      <c r="AN427" s="6"/>
      <c r="AO427" s="6"/>
      <c r="AP427" s="6"/>
      <c r="AQ427" s="271"/>
      <c r="AR427" s="6"/>
    </row>
    <row r="428" spans="1:44" x14ac:dyDescent="0.25">
      <c r="A428" s="18" t="s">
        <v>976</v>
      </c>
      <c r="B428" s="68"/>
      <c r="C428" s="142" t="s">
        <v>752</v>
      </c>
      <c r="D428" s="76" t="s">
        <v>911</v>
      </c>
      <c r="E428" s="74">
        <f>I428+J428+K428+L428+M428+N428+O428+AL428+AN428+AO428+AP428+AQ428+AR428</f>
        <v>46</v>
      </c>
      <c r="F428" s="256">
        <f>E428+F427</f>
        <v>54646</v>
      </c>
      <c r="G428" s="257">
        <f>F428/55165</f>
        <v>0.99059186078129247</v>
      </c>
      <c r="H428" s="258"/>
      <c r="I428" s="6"/>
      <c r="J428" s="299">
        <v>2</v>
      </c>
      <c r="K428" s="299">
        <v>9</v>
      </c>
      <c r="L428" s="268"/>
      <c r="M428" s="268"/>
      <c r="N428" s="300">
        <v>17</v>
      </c>
      <c r="O428" s="296">
        <v>18</v>
      </c>
      <c r="P428" s="78">
        <f>P427+O428</f>
        <v>34221</v>
      </c>
      <c r="Q428" s="88">
        <f>P428/42918</f>
        <v>0.79735775199217107</v>
      </c>
      <c r="R428" s="168">
        <f>100-(P428/42918*100)</f>
        <v>20.264224800782898</v>
      </c>
      <c r="S428" s="162">
        <v>18</v>
      </c>
      <c r="T428" s="111">
        <f>S428+T427</f>
        <v>35829</v>
      </c>
      <c r="U428" s="130">
        <f>O428-S428</f>
        <v>0</v>
      </c>
      <c r="V428" s="111">
        <f>U428+V427</f>
        <v>-1608</v>
      </c>
      <c r="W428" s="174">
        <v>45</v>
      </c>
      <c r="X428" s="184"/>
      <c r="Y428" s="16"/>
      <c r="Z428" s="185"/>
      <c r="AA428" s="176"/>
      <c r="AB428" s="111"/>
      <c r="AC428" s="111"/>
      <c r="AD428" s="111"/>
      <c r="AE428" s="197"/>
      <c r="AF428" s="15"/>
      <c r="AG428" s="198"/>
      <c r="AH428" s="176"/>
      <c r="AI428" s="111"/>
      <c r="AJ428" s="111"/>
      <c r="AK428" s="111"/>
      <c r="AL428" s="270"/>
      <c r="AM428" s="84"/>
      <c r="AN428" s="6"/>
      <c r="AO428" s="6"/>
      <c r="AP428" s="6"/>
      <c r="AQ428" s="271"/>
      <c r="AR428" s="6"/>
    </row>
    <row r="429" spans="1:44" x14ac:dyDescent="0.25">
      <c r="A429" s="18"/>
      <c r="B429" s="68"/>
      <c r="C429" s="141" t="s">
        <v>882</v>
      </c>
      <c r="D429" s="259"/>
      <c r="E429" s="74">
        <f t="shared" ref="E393:E431" si="28">I429+J429+K429+L429+M429+N429+O429+AL429+AN429+AO429+AP429+AQ429+AR429</f>
        <v>35</v>
      </c>
      <c r="F429" s="256">
        <f t="shared" ref="F394:F430" si="29">E429+F428</f>
        <v>54681</v>
      </c>
      <c r="G429" s="257">
        <f t="shared" ref="G394:G430" si="30">F429/55165</f>
        <v>0.99122632103688935</v>
      </c>
      <c r="H429" s="258"/>
      <c r="I429" s="6"/>
      <c r="J429" s="267"/>
      <c r="K429" s="267"/>
      <c r="L429" s="268"/>
      <c r="M429" s="268"/>
      <c r="N429" s="268"/>
      <c r="O429" s="269"/>
      <c r="P429" s="78">
        <f t="shared" ref="P394:P430" si="31">P428+O429</f>
        <v>34221</v>
      </c>
      <c r="Q429" s="88">
        <f t="shared" ref="Q394:Q430" si="32">P429/42918</f>
        <v>0.79735775199217107</v>
      </c>
      <c r="R429" s="168">
        <f t="shared" ref="R394:R430" si="33">100-(P429/42918*100)</f>
        <v>20.264224800782898</v>
      </c>
      <c r="S429" s="162"/>
      <c r="T429" s="111">
        <f t="shared" ref="T394:T430" si="34">S429+T428</f>
        <v>35829</v>
      </c>
      <c r="U429" s="130">
        <f t="shared" ref="U429" si="35">O429-S429</f>
        <v>0</v>
      </c>
      <c r="V429" s="111">
        <f t="shared" ref="V394:V430" si="36">U429+V428</f>
        <v>-1608</v>
      </c>
      <c r="W429" s="174"/>
      <c r="X429" s="184"/>
      <c r="Y429" s="16"/>
      <c r="Z429" s="185"/>
      <c r="AA429" s="176"/>
      <c r="AB429" s="111"/>
      <c r="AC429" s="111"/>
      <c r="AD429" s="111"/>
      <c r="AE429" s="197"/>
      <c r="AF429" s="15"/>
      <c r="AG429" s="198"/>
      <c r="AH429" s="176"/>
      <c r="AI429" s="111"/>
      <c r="AJ429" s="111"/>
      <c r="AK429" s="111"/>
      <c r="AL429" s="270"/>
      <c r="AM429" s="84"/>
      <c r="AN429" s="298">
        <v>35</v>
      </c>
      <c r="AO429" s="298"/>
      <c r="AP429" s="6"/>
      <c r="AQ429" s="271"/>
      <c r="AR429" s="6"/>
    </row>
    <row r="430" spans="1:44" x14ac:dyDescent="0.25">
      <c r="A430" s="18"/>
      <c r="B430" s="68"/>
      <c r="C430" s="327" t="s">
        <v>1211</v>
      </c>
      <c r="D430" s="259"/>
      <c r="E430" s="74">
        <f t="shared" si="28"/>
        <v>45</v>
      </c>
      <c r="F430" s="256">
        <f t="shared" si="29"/>
        <v>54726</v>
      </c>
      <c r="G430" s="257">
        <f t="shared" si="30"/>
        <v>0.99204205565122816</v>
      </c>
      <c r="H430" s="258"/>
      <c r="I430" s="6"/>
      <c r="J430" s="267"/>
      <c r="K430" s="267"/>
      <c r="L430" s="268"/>
      <c r="M430" s="268"/>
      <c r="N430" s="268"/>
      <c r="O430" s="269"/>
      <c r="P430" s="78">
        <f t="shared" si="31"/>
        <v>34221</v>
      </c>
      <c r="Q430" s="88">
        <f t="shared" si="32"/>
        <v>0.79735775199217107</v>
      </c>
      <c r="R430" s="168">
        <f t="shared" si="33"/>
        <v>20.264224800782898</v>
      </c>
      <c r="S430" s="162"/>
      <c r="T430" s="111">
        <f t="shared" si="34"/>
        <v>35829</v>
      </c>
      <c r="U430" s="130">
        <f t="shared" ref="U430" si="37">O430-S430</f>
        <v>0</v>
      </c>
      <c r="V430" s="111">
        <f t="shared" si="36"/>
        <v>-1608</v>
      </c>
      <c r="W430" s="174"/>
      <c r="X430" s="184"/>
      <c r="Y430" s="16"/>
      <c r="Z430" s="185"/>
      <c r="AA430" s="176"/>
      <c r="AB430" s="111"/>
      <c r="AC430" s="111"/>
      <c r="AD430" s="111"/>
      <c r="AE430" s="197"/>
      <c r="AF430" s="15"/>
      <c r="AG430" s="198"/>
      <c r="AH430" s="176"/>
      <c r="AI430" s="111"/>
      <c r="AJ430" s="111"/>
      <c r="AK430" s="111"/>
      <c r="AL430" s="270"/>
      <c r="AM430" s="84"/>
      <c r="AN430" s="298">
        <v>45</v>
      </c>
      <c r="AO430" s="298"/>
      <c r="AP430" s="6"/>
      <c r="AQ430" s="271"/>
      <c r="AR430" s="6"/>
    </row>
    <row r="431" spans="1:44" x14ac:dyDescent="0.25">
      <c r="A431" s="77"/>
      <c r="B431" s="77"/>
      <c r="C431" s="77"/>
      <c r="D431" s="77"/>
      <c r="E431" s="74">
        <f t="shared" si="28"/>
        <v>54726</v>
      </c>
      <c r="F431" s="17"/>
      <c r="G431" s="17"/>
      <c r="H431" s="17"/>
      <c r="I431" s="70">
        <f t="shared" ref="I431:O431" si="38">SUM(I8:I430)</f>
        <v>506</v>
      </c>
      <c r="J431" s="70">
        <f t="shared" si="38"/>
        <v>1086</v>
      </c>
      <c r="K431" s="70">
        <f t="shared" si="38"/>
        <v>120</v>
      </c>
      <c r="L431" s="71">
        <f t="shared" si="38"/>
        <v>1057</v>
      </c>
      <c r="M431" s="71">
        <f t="shared" si="38"/>
        <v>3275</v>
      </c>
      <c r="N431" s="71">
        <f t="shared" si="38"/>
        <v>9988</v>
      </c>
      <c r="O431" s="169">
        <f t="shared" si="38"/>
        <v>34221</v>
      </c>
      <c r="P431" s="79"/>
      <c r="Q431" s="80"/>
      <c r="R431" s="170"/>
      <c r="S431" s="313">
        <f>SUM(S8:S430)</f>
        <v>35829</v>
      </c>
      <c r="T431" s="112"/>
      <c r="U431" s="112"/>
      <c r="V431" s="111"/>
      <c r="W431" s="175">
        <f>SUM(W8:W430)</f>
        <v>10536</v>
      </c>
      <c r="X431" s="188">
        <f>SUM(X8:X430)</f>
        <v>3058</v>
      </c>
      <c r="Y431" s="70"/>
      <c r="Z431" s="189"/>
      <c r="AA431" s="163"/>
      <c r="AB431" s="112"/>
      <c r="AC431" s="112"/>
      <c r="AD431" s="111"/>
      <c r="AE431" s="201">
        <f>SUM(AE8:AE430)</f>
        <v>3138</v>
      </c>
      <c r="AF431" s="72"/>
      <c r="AG431" s="202"/>
      <c r="AH431" s="163"/>
      <c r="AI431" s="112"/>
      <c r="AJ431" s="112"/>
      <c r="AK431" s="111"/>
      <c r="AL431" s="70">
        <f>SUM(AL8:AL430)</f>
        <v>1528</v>
      </c>
      <c r="AM431" s="85">
        <f>SUM(AM8:AM430)</f>
        <v>862</v>
      </c>
      <c r="AN431" s="70">
        <f t="shared" ref="AN431" si="39">SUM(AN8:AN430)</f>
        <v>1607</v>
      </c>
      <c r="AO431" s="70">
        <f>SUM(AO8:AO430)</f>
        <v>73</v>
      </c>
      <c r="AP431" s="70">
        <f>SUM(AP8:AP430)</f>
        <v>776</v>
      </c>
      <c r="AQ431" s="73">
        <f>SUM(AQ8:AQ430)</f>
        <v>111</v>
      </c>
      <c r="AR431" s="70">
        <f>SUM(AR8:AR430)</f>
        <v>378</v>
      </c>
    </row>
    <row r="432" spans="1:44" ht="69.95" customHeight="1" thickBot="1" x14ac:dyDescent="0.3">
      <c r="A432" s="383" t="s">
        <v>438</v>
      </c>
      <c r="B432" s="384"/>
      <c r="C432" s="384"/>
      <c r="D432" s="384"/>
      <c r="E432" s="384"/>
      <c r="F432" s="384"/>
      <c r="G432" s="384"/>
      <c r="H432" s="385"/>
      <c r="I432" s="7"/>
      <c r="J432" s="7"/>
      <c r="K432" s="7"/>
      <c r="L432" s="7"/>
      <c r="M432" s="20"/>
      <c r="N432" s="20"/>
      <c r="O432" s="319"/>
      <c r="P432" s="264"/>
      <c r="Q432" s="171" t="str">
        <f>Q7</f>
        <v>以參加排名42918人計算</v>
      </c>
      <c r="R432" s="172" t="str">
        <f>R7</f>
        <v>以參加排名42918人計算</v>
      </c>
      <c r="S432" s="320"/>
      <c r="T432" s="321"/>
      <c r="U432" s="321"/>
      <c r="V432" s="322"/>
      <c r="W432" s="324"/>
      <c r="X432" s="289"/>
      <c r="Y432" s="290"/>
      <c r="Z432" s="190" t="str">
        <f>Z7</f>
        <v>以參加排名42918人的半數計算</v>
      </c>
      <c r="AA432" s="320"/>
      <c r="AB432" s="321"/>
      <c r="AC432" s="321"/>
      <c r="AD432" s="323"/>
      <c r="AE432" s="291"/>
      <c r="AF432" s="292"/>
      <c r="AG432" s="203" t="str">
        <f>AG7</f>
        <v>以參加排名42918人的半數計算</v>
      </c>
      <c r="AH432" s="320"/>
      <c r="AI432" s="321"/>
      <c r="AJ432" s="321"/>
      <c r="AK432" s="322"/>
      <c r="AL432" s="7"/>
      <c r="AM432" s="67"/>
      <c r="AN432" s="7"/>
      <c r="AO432" s="7"/>
      <c r="AP432" s="7"/>
      <c r="AQ432" s="60"/>
      <c r="AR432" s="7"/>
    </row>
    <row r="433" spans="1:44" ht="159.94999999999999" customHeight="1" thickTop="1" x14ac:dyDescent="0.25">
      <c r="A433" s="151"/>
      <c r="B433" s="151"/>
      <c r="C433" s="152" t="s">
        <v>907</v>
      </c>
      <c r="D433" s="151"/>
      <c r="E433" s="317" t="s">
        <v>1183</v>
      </c>
      <c r="F433" s="153"/>
      <c r="G433" s="153"/>
      <c r="H433" s="153"/>
      <c r="I433" s="312" t="s">
        <v>1184</v>
      </c>
      <c r="J433" s="312" t="s">
        <v>1181</v>
      </c>
      <c r="K433" s="312" t="s">
        <v>1181</v>
      </c>
      <c r="L433" s="154" t="s">
        <v>908</v>
      </c>
      <c r="M433" s="154"/>
      <c r="N433" s="154" t="s">
        <v>909</v>
      </c>
      <c r="O433" s="315" t="s">
        <v>1187</v>
      </c>
      <c r="P433" s="154"/>
      <c r="Q433" s="155"/>
      <c r="R433" s="153"/>
      <c r="S433" s="153"/>
      <c r="T433" s="153"/>
      <c r="U433" s="153"/>
      <c r="V433" s="156"/>
      <c r="W433" s="155"/>
      <c r="X433" s="155"/>
      <c r="Y433" s="155"/>
      <c r="Z433" s="155"/>
      <c r="AA433" s="153"/>
      <c r="AB433" s="153"/>
      <c r="AC433" s="153"/>
      <c r="AD433" s="156"/>
      <c r="AE433" s="155"/>
      <c r="AF433" s="155"/>
      <c r="AG433" s="155"/>
      <c r="AH433" s="153"/>
      <c r="AI433" s="153"/>
      <c r="AJ433" s="153"/>
      <c r="AK433" s="156"/>
      <c r="AL433" s="312" t="s">
        <v>1182</v>
      </c>
      <c r="AM433" s="157"/>
      <c r="AN433" s="312" t="s">
        <v>1182</v>
      </c>
      <c r="AO433" s="312" t="s">
        <v>1182</v>
      </c>
      <c r="AP433" s="312" t="s">
        <v>1182</v>
      </c>
      <c r="AQ433" s="312" t="s">
        <v>1182</v>
      </c>
      <c r="AR433" s="312" t="s">
        <v>1182</v>
      </c>
    </row>
    <row r="434" spans="1:44" ht="24.95" customHeight="1" x14ac:dyDescent="0.25">
      <c r="A434" s="158"/>
      <c r="B434" s="158"/>
      <c r="C434" s="158"/>
      <c r="D434" s="158"/>
      <c r="E434" s="318">
        <f>I431+O431+AL431+AO431+AP431+AQ431+AR431+J431+K431+L431+M431+N431</f>
        <v>53119</v>
      </c>
      <c r="F434" s="159"/>
      <c r="G434" s="159"/>
      <c r="H434" s="159"/>
      <c r="I434" s="159"/>
      <c r="J434" s="159"/>
      <c r="K434" s="159"/>
      <c r="L434" s="159"/>
      <c r="M434" s="159"/>
      <c r="N434" s="159"/>
      <c r="O434" s="316">
        <v>37671</v>
      </c>
      <c r="P434" s="158"/>
      <c r="Q434" s="158"/>
      <c r="R434" s="159"/>
      <c r="S434" s="159"/>
      <c r="T434" s="159"/>
      <c r="U434" s="159"/>
      <c r="V434" s="156"/>
      <c r="W434" s="158"/>
      <c r="X434" s="158"/>
      <c r="Y434" s="158"/>
      <c r="Z434" s="158"/>
      <c r="AA434" s="159"/>
      <c r="AB434" s="159"/>
      <c r="AC434" s="159"/>
      <c r="AD434" s="156"/>
      <c r="AE434" s="158"/>
      <c r="AF434" s="158"/>
      <c r="AG434" s="158"/>
      <c r="AH434" s="159"/>
      <c r="AI434" s="159"/>
      <c r="AJ434" s="159"/>
      <c r="AK434" s="156"/>
      <c r="AL434" s="159"/>
      <c r="AM434" s="160"/>
      <c r="AN434" s="159"/>
      <c r="AO434" s="159"/>
      <c r="AP434" s="159"/>
      <c r="AQ434" s="158"/>
      <c r="AR434" s="159"/>
    </row>
    <row r="435" spans="1:44" x14ac:dyDescent="0.25">
      <c r="O435" s="158"/>
    </row>
  </sheetData>
  <sortState ref="A228:AS428">
    <sortCondition ref="A228"/>
  </sortState>
  <mergeCells count="10">
    <mergeCell ref="A432:H432"/>
    <mergeCell ref="A5:H6"/>
    <mergeCell ref="A1:AR1"/>
    <mergeCell ref="A2:AR2"/>
    <mergeCell ref="A3:AR3"/>
    <mergeCell ref="AL5:AQ5"/>
    <mergeCell ref="AL4:AQ4"/>
    <mergeCell ref="I5:W5"/>
    <mergeCell ref="X5:AD5"/>
    <mergeCell ref="AE5:AK5"/>
  </mergeCells>
  <phoneticPr fontId="4" type="noConversion"/>
  <printOptions horizontalCentered="1"/>
  <pageMargins left="7.874015748031496E-2" right="7.874015748031496E-2" top="0.39370078740157483" bottom="0.39370078740157483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25"/>
  <sheetViews>
    <sheetView zoomScale="85" zoomScaleNormal="85" zoomScaleSheetLayoutView="75" workbookViewId="0">
      <pane xSplit="3" ySplit="4" topLeftCell="D6" activePane="bottomRight" state="frozen"/>
      <selection pane="topRight" activeCell="D1" sqref="D1"/>
      <selection pane="bottomLeft" activeCell="A4" sqref="A4"/>
      <selection pane="bottomRight" activeCell="A3" sqref="A3:A4"/>
    </sheetView>
  </sheetViews>
  <sheetFormatPr defaultRowHeight="15.75" x14ac:dyDescent="0.25"/>
  <cols>
    <col min="1" max="1" width="6.625" style="4" customWidth="1"/>
    <col min="2" max="2" width="4.625" style="4" customWidth="1"/>
    <col min="3" max="3" width="27.625" style="4" customWidth="1"/>
    <col min="4" max="9" width="8.625" style="4" customWidth="1"/>
    <col min="10" max="10" width="6.625" style="4" customWidth="1"/>
    <col min="11" max="11" width="12.625" style="4" customWidth="1"/>
    <col min="12" max="16384" width="9" style="4"/>
  </cols>
  <sheetData>
    <row r="1" spans="1:11" s="86" customFormat="1" ht="69.95" customHeight="1" x14ac:dyDescent="0.25">
      <c r="A1" s="409" t="s">
        <v>1116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s="2" customFormat="1" ht="50.1" customHeight="1" thickBot="1" x14ac:dyDescent="0.3">
      <c r="A2" s="410" t="s">
        <v>910</v>
      </c>
      <c r="B2" s="410"/>
      <c r="C2" s="410"/>
      <c r="D2" s="410"/>
      <c r="E2" s="410"/>
      <c r="F2" s="410"/>
      <c r="G2" s="410"/>
      <c r="H2" s="411"/>
      <c r="I2" s="411"/>
      <c r="J2" s="411"/>
      <c r="K2" s="410"/>
    </row>
    <row r="3" spans="1:11" s="2" customFormat="1" ht="30" customHeight="1" x14ac:dyDescent="0.25">
      <c r="A3" s="412" t="s">
        <v>1062</v>
      </c>
      <c r="B3" s="412" t="s">
        <v>1063</v>
      </c>
      <c r="C3" s="413" t="s">
        <v>1</v>
      </c>
      <c r="D3" s="414" t="s">
        <v>1115</v>
      </c>
      <c r="E3" s="419" t="s">
        <v>1085</v>
      </c>
      <c r="F3" s="420"/>
      <c r="G3" s="420"/>
      <c r="H3" s="416" t="s">
        <v>1086</v>
      </c>
      <c r="I3" s="417"/>
      <c r="J3" s="418"/>
      <c r="K3" s="415" t="s">
        <v>514</v>
      </c>
    </row>
    <row r="4" spans="1:11" s="3" customFormat="1" ht="30" customHeight="1" x14ac:dyDescent="0.25">
      <c r="A4" s="412"/>
      <c r="B4" s="412"/>
      <c r="C4" s="413"/>
      <c r="D4" s="414"/>
      <c r="E4" s="249">
        <v>110</v>
      </c>
      <c r="F4" s="242">
        <v>109</v>
      </c>
      <c r="G4" s="304">
        <v>108</v>
      </c>
      <c r="H4" s="275">
        <v>111</v>
      </c>
      <c r="I4" s="243">
        <v>110</v>
      </c>
      <c r="J4" s="244" t="s">
        <v>1084</v>
      </c>
      <c r="K4" s="415"/>
    </row>
    <row r="5" spans="1:11" s="3" customFormat="1" x14ac:dyDescent="0.25">
      <c r="A5" s="18" t="s">
        <v>18</v>
      </c>
      <c r="B5" s="68">
        <v>1</v>
      </c>
      <c r="C5" s="139" t="s">
        <v>1011</v>
      </c>
      <c r="D5" s="274">
        <v>34.6</v>
      </c>
      <c r="E5" s="250"/>
      <c r="F5" s="245"/>
      <c r="G5" s="306"/>
      <c r="H5" s="309"/>
      <c r="I5" s="308"/>
      <c r="J5" s="239"/>
      <c r="K5" s="229" t="s">
        <v>1087</v>
      </c>
    </row>
    <row r="6" spans="1:11" s="3" customFormat="1" x14ac:dyDescent="0.25">
      <c r="A6" s="18" t="s">
        <v>19</v>
      </c>
      <c r="B6" s="68">
        <v>2</v>
      </c>
      <c r="C6" s="139" t="s">
        <v>1012</v>
      </c>
      <c r="D6" s="274">
        <v>33.799999999999997</v>
      </c>
      <c r="E6" s="250"/>
      <c r="F6" s="245"/>
      <c r="G6" s="306"/>
      <c r="H6" s="309"/>
      <c r="I6" s="308"/>
      <c r="J6" s="239"/>
      <c r="K6" s="229" t="s">
        <v>1087</v>
      </c>
    </row>
    <row r="7" spans="1:11" x14ac:dyDescent="0.25">
      <c r="A7" s="18"/>
      <c r="B7" s="68">
        <v>3</v>
      </c>
      <c r="C7" s="140" t="s">
        <v>1007</v>
      </c>
      <c r="D7" s="274">
        <v>32.799999999999997</v>
      </c>
      <c r="E7" s="250"/>
      <c r="F7" s="245"/>
      <c r="G7" s="306"/>
      <c r="H7" s="276"/>
      <c r="I7" s="308"/>
      <c r="J7" s="239"/>
      <c r="K7" s="229" t="s">
        <v>1087</v>
      </c>
    </row>
    <row r="8" spans="1:11" x14ac:dyDescent="0.25">
      <c r="A8" s="18"/>
      <c r="B8" s="68">
        <v>4</v>
      </c>
      <c r="C8" s="140" t="s">
        <v>1009</v>
      </c>
      <c r="D8" s="274"/>
      <c r="E8" s="250"/>
      <c r="F8" s="245"/>
      <c r="G8" s="306"/>
      <c r="H8" s="276"/>
      <c r="I8" s="308"/>
      <c r="J8" s="239"/>
      <c r="K8" s="229" t="s">
        <v>1087</v>
      </c>
    </row>
    <row r="9" spans="1:11" x14ac:dyDescent="0.25">
      <c r="A9" s="18" t="s">
        <v>1001</v>
      </c>
      <c r="B9" s="68">
        <v>5</v>
      </c>
      <c r="C9" s="139" t="s">
        <v>546</v>
      </c>
      <c r="D9" s="274">
        <v>33.6</v>
      </c>
      <c r="E9" s="250"/>
      <c r="F9" s="245"/>
      <c r="G9" s="306"/>
      <c r="H9" s="309"/>
      <c r="I9" s="308"/>
      <c r="J9" s="239"/>
      <c r="K9" s="229" t="s">
        <v>1087</v>
      </c>
    </row>
    <row r="10" spans="1:11" s="3" customFormat="1" x14ac:dyDescent="0.25">
      <c r="A10" s="18" t="s">
        <v>1002</v>
      </c>
      <c r="B10" s="68">
        <v>6</v>
      </c>
      <c r="C10" s="139" t="s">
        <v>545</v>
      </c>
      <c r="D10" s="274">
        <v>32.799999999999997</v>
      </c>
      <c r="E10" s="250"/>
      <c r="F10" s="245"/>
      <c r="G10" s="306"/>
      <c r="H10" s="309"/>
      <c r="I10" s="308"/>
      <c r="J10" s="239"/>
      <c r="K10" s="229" t="s">
        <v>1087</v>
      </c>
    </row>
    <row r="11" spans="1:11" s="3" customFormat="1" x14ac:dyDescent="0.25">
      <c r="A11" s="18" t="s">
        <v>20</v>
      </c>
      <c r="B11" s="68">
        <v>7</v>
      </c>
      <c r="C11" s="139" t="s">
        <v>1013</v>
      </c>
      <c r="D11" s="274">
        <v>31.8</v>
      </c>
      <c r="E11" s="250"/>
      <c r="F11" s="245"/>
      <c r="G11" s="306"/>
      <c r="H11" s="309"/>
      <c r="I11" s="308"/>
      <c r="J11" s="239"/>
      <c r="K11" s="229" t="s">
        <v>1087</v>
      </c>
    </row>
    <row r="12" spans="1:11" x14ac:dyDescent="0.25">
      <c r="A12" s="18" t="s">
        <v>64</v>
      </c>
      <c r="B12" s="68">
        <v>8</v>
      </c>
      <c r="C12" s="139" t="s">
        <v>1014</v>
      </c>
      <c r="D12" s="274">
        <v>30.8</v>
      </c>
      <c r="E12" s="250"/>
      <c r="F12" s="245"/>
      <c r="G12" s="306"/>
      <c r="H12" s="309"/>
      <c r="I12" s="308"/>
      <c r="J12" s="239"/>
      <c r="K12" s="229" t="s">
        <v>1087</v>
      </c>
    </row>
    <row r="13" spans="1:11" s="3" customFormat="1" x14ac:dyDescent="0.25">
      <c r="A13" s="18" t="s">
        <v>999</v>
      </c>
      <c r="B13" s="68">
        <v>9</v>
      </c>
      <c r="C13" s="139" t="s">
        <v>547</v>
      </c>
      <c r="D13" s="274">
        <v>30.8</v>
      </c>
      <c r="E13" s="250"/>
      <c r="F13" s="245"/>
      <c r="G13" s="306"/>
      <c r="H13" s="309"/>
      <c r="I13" s="308"/>
      <c r="J13" s="239"/>
      <c r="K13" s="229" t="s">
        <v>1087</v>
      </c>
    </row>
    <row r="14" spans="1:11" s="3" customFormat="1" x14ac:dyDescent="0.25">
      <c r="A14" s="18" t="s">
        <v>1000</v>
      </c>
      <c r="B14" s="68">
        <v>10</v>
      </c>
      <c r="C14" s="139" t="s">
        <v>548</v>
      </c>
      <c r="D14" s="274">
        <v>29.8</v>
      </c>
      <c r="E14" s="250"/>
      <c r="F14" s="245"/>
      <c r="G14" s="306"/>
      <c r="H14" s="309"/>
      <c r="I14" s="308"/>
      <c r="J14" s="239"/>
      <c r="K14" s="229" t="s">
        <v>1087</v>
      </c>
    </row>
    <row r="15" spans="1:11" s="3" customFormat="1" x14ac:dyDescent="0.25">
      <c r="A15" s="18" t="s">
        <v>65</v>
      </c>
      <c r="B15" s="68">
        <v>11</v>
      </c>
      <c r="C15" s="139" t="s">
        <v>556</v>
      </c>
      <c r="D15" s="274">
        <v>29.6</v>
      </c>
      <c r="E15" s="251"/>
      <c r="F15" s="246"/>
      <c r="G15" s="305"/>
      <c r="H15" s="309"/>
      <c r="I15" s="308"/>
      <c r="J15" s="239"/>
      <c r="K15" s="229" t="s">
        <v>1087</v>
      </c>
    </row>
    <row r="16" spans="1:11" s="3" customFormat="1" x14ac:dyDescent="0.25">
      <c r="A16" s="18" t="s">
        <v>71</v>
      </c>
      <c r="B16" s="68">
        <v>12</v>
      </c>
      <c r="C16" s="142" t="s">
        <v>838</v>
      </c>
      <c r="D16" s="274">
        <v>29.6</v>
      </c>
      <c r="E16" s="251"/>
      <c r="F16" s="246"/>
      <c r="G16" s="305"/>
      <c r="H16" s="310"/>
      <c r="I16" s="308"/>
      <c r="J16" s="239"/>
      <c r="K16" s="229" t="s">
        <v>1087</v>
      </c>
    </row>
    <row r="17" spans="1:11" s="3" customFormat="1" x14ac:dyDescent="0.25">
      <c r="A17" s="18" t="s">
        <v>74</v>
      </c>
      <c r="B17" s="68">
        <v>13</v>
      </c>
      <c r="C17" s="142" t="s">
        <v>903</v>
      </c>
      <c r="D17" s="274">
        <v>29.6</v>
      </c>
      <c r="E17" s="251"/>
      <c r="F17" s="246"/>
      <c r="G17" s="305"/>
      <c r="H17" s="310"/>
      <c r="I17" s="308"/>
      <c r="J17" s="239"/>
      <c r="K17" s="229" t="s">
        <v>1087</v>
      </c>
    </row>
    <row r="18" spans="1:11" s="3" customFormat="1" x14ac:dyDescent="0.25">
      <c r="A18" s="18" t="s">
        <v>21</v>
      </c>
      <c r="B18" s="68">
        <v>14</v>
      </c>
      <c r="C18" s="139" t="s">
        <v>632</v>
      </c>
      <c r="D18" s="274">
        <v>28.8</v>
      </c>
      <c r="E18" s="251"/>
      <c r="F18" s="246"/>
      <c r="G18" s="305"/>
      <c r="H18" s="309"/>
      <c r="I18" s="308"/>
      <c r="J18" s="239"/>
      <c r="K18" s="229" t="s">
        <v>1087</v>
      </c>
    </row>
    <row r="19" spans="1:11" x14ac:dyDescent="0.25">
      <c r="A19" s="18"/>
      <c r="B19" s="68">
        <v>15</v>
      </c>
      <c r="C19" s="140" t="s">
        <v>1008</v>
      </c>
      <c r="D19" s="274">
        <v>29.8</v>
      </c>
      <c r="E19" s="251"/>
      <c r="F19" s="246"/>
      <c r="G19" s="305"/>
      <c r="H19" s="276"/>
      <c r="I19" s="308"/>
      <c r="J19" s="239"/>
      <c r="K19" s="229" t="s">
        <v>1087</v>
      </c>
    </row>
    <row r="20" spans="1:11" x14ac:dyDescent="0.25">
      <c r="A20" s="18" t="s">
        <v>68</v>
      </c>
      <c r="B20" s="68">
        <v>16</v>
      </c>
      <c r="C20" s="139" t="s">
        <v>571</v>
      </c>
      <c r="D20" s="274">
        <v>28.8</v>
      </c>
      <c r="E20" s="251">
        <v>29.4</v>
      </c>
      <c r="F20" s="246"/>
      <c r="G20" s="305">
        <v>28.6</v>
      </c>
      <c r="H20" s="309">
        <v>37</v>
      </c>
      <c r="I20" s="308">
        <v>39</v>
      </c>
      <c r="J20" s="239">
        <f t="shared" ref="J20:J29" si="0">H20-I20</f>
        <v>-2</v>
      </c>
      <c r="K20" s="229"/>
    </row>
    <row r="21" spans="1:11" s="3" customFormat="1" x14ac:dyDescent="0.25">
      <c r="A21" s="18" t="s">
        <v>998</v>
      </c>
      <c r="B21" s="68">
        <v>17</v>
      </c>
      <c r="C21" s="139" t="s">
        <v>630</v>
      </c>
      <c r="D21" s="274">
        <v>28.6</v>
      </c>
      <c r="E21" s="251">
        <v>28.8</v>
      </c>
      <c r="F21" s="246">
        <v>28.6</v>
      </c>
      <c r="G21" s="305">
        <v>28.6</v>
      </c>
      <c r="H21" s="309">
        <v>25</v>
      </c>
      <c r="I21" s="308">
        <v>25</v>
      </c>
      <c r="J21" s="239">
        <f t="shared" si="0"/>
        <v>0</v>
      </c>
      <c r="K21" s="230"/>
    </row>
    <row r="22" spans="1:11" s="3" customFormat="1" x14ac:dyDescent="0.25">
      <c r="A22" s="18" t="s">
        <v>997</v>
      </c>
      <c r="B22" s="68">
        <v>18</v>
      </c>
      <c r="C22" s="139" t="s">
        <v>629</v>
      </c>
      <c r="D22" s="274">
        <v>27.8</v>
      </c>
      <c r="E22" s="251">
        <v>28.8</v>
      </c>
      <c r="F22" s="246">
        <v>28.6</v>
      </c>
      <c r="G22" s="305">
        <v>28.6</v>
      </c>
      <c r="H22" s="309">
        <v>25</v>
      </c>
      <c r="I22" s="308">
        <v>25</v>
      </c>
      <c r="J22" s="239">
        <f t="shared" si="0"/>
        <v>0</v>
      </c>
      <c r="K22" s="230"/>
    </row>
    <row r="23" spans="1:11" x14ac:dyDescent="0.25">
      <c r="A23" s="18" t="s">
        <v>1005</v>
      </c>
      <c r="B23" s="68">
        <v>19</v>
      </c>
      <c r="C23" s="139" t="s">
        <v>682</v>
      </c>
      <c r="D23" s="274">
        <v>27.8</v>
      </c>
      <c r="E23" s="251">
        <v>28.6</v>
      </c>
      <c r="F23" s="246">
        <v>29.6</v>
      </c>
      <c r="G23" s="305">
        <v>29.6</v>
      </c>
      <c r="H23" s="309">
        <v>35</v>
      </c>
      <c r="I23" s="308">
        <v>35</v>
      </c>
      <c r="J23" s="239">
        <f t="shared" si="0"/>
        <v>0</v>
      </c>
      <c r="K23" s="229"/>
    </row>
    <row r="24" spans="1:11" s="3" customFormat="1" x14ac:dyDescent="0.25">
      <c r="A24" s="18" t="s">
        <v>1006</v>
      </c>
      <c r="B24" s="68">
        <v>20</v>
      </c>
      <c r="C24" s="139" t="s">
        <v>681</v>
      </c>
      <c r="D24" s="274">
        <v>27.8</v>
      </c>
      <c r="E24" s="251">
        <v>27.6</v>
      </c>
      <c r="F24" s="246">
        <v>29.6</v>
      </c>
      <c r="G24" s="305">
        <v>29.6</v>
      </c>
      <c r="H24" s="309">
        <v>34</v>
      </c>
      <c r="I24" s="308">
        <v>34</v>
      </c>
      <c r="J24" s="239">
        <f t="shared" si="0"/>
        <v>0</v>
      </c>
      <c r="K24" s="229"/>
    </row>
    <row r="25" spans="1:11" s="3" customFormat="1" x14ac:dyDescent="0.25">
      <c r="A25" s="18" t="s">
        <v>24</v>
      </c>
      <c r="B25" s="68">
        <v>21</v>
      </c>
      <c r="C25" s="139" t="s">
        <v>590</v>
      </c>
      <c r="D25" s="274">
        <v>27.6</v>
      </c>
      <c r="E25" s="251">
        <v>27.8</v>
      </c>
      <c r="F25" s="246">
        <v>27.6</v>
      </c>
      <c r="G25" s="305">
        <v>27.6</v>
      </c>
      <c r="H25" s="309">
        <v>32</v>
      </c>
      <c r="I25" s="308">
        <v>33</v>
      </c>
      <c r="J25" s="239">
        <f t="shared" si="0"/>
        <v>-1</v>
      </c>
      <c r="K25" s="229"/>
    </row>
    <row r="26" spans="1:11" s="3" customFormat="1" x14ac:dyDescent="0.25">
      <c r="A26" s="18" t="s">
        <v>66</v>
      </c>
      <c r="B26" s="68">
        <v>22</v>
      </c>
      <c r="C26" s="139" t="s">
        <v>568</v>
      </c>
      <c r="D26" s="274">
        <v>26.8</v>
      </c>
      <c r="E26" s="251">
        <v>27.6</v>
      </c>
      <c r="F26" s="246">
        <v>27.6</v>
      </c>
      <c r="G26" s="305">
        <v>27.6</v>
      </c>
      <c r="H26" s="309">
        <v>40</v>
      </c>
      <c r="I26" s="308">
        <v>40</v>
      </c>
      <c r="J26" s="239">
        <f t="shared" si="0"/>
        <v>0</v>
      </c>
      <c r="K26" s="229"/>
    </row>
    <row r="27" spans="1:11" s="3" customFormat="1" x14ac:dyDescent="0.25">
      <c r="A27" s="18" t="s">
        <v>133</v>
      </c>
      <c r="B27" s="68">
        <v>23</v>
      </c>
      <c r="C27" s="139" t="s">
        <v>563</v>
      </c>
      <c r="D27" s="274">
        <v>26.8</v>
      </c>
      <c r="E27" s="251">
        <v>29.8</v>
      </c>
      <c r="F27" s="246"/>
      <c r="G27" s="305">
        <v>27.6</v>
      </c>
      <c r="H27" s="309">
        <v>10</v>
      </c>
      <c r="I27" s="308">
        <v>6</v>
      </c>
      <c r="J27" s="239">
        <f t="shared" si="0"/>
        <v>4</v>
      </c>
      <c r="K27" s="230"/>
    </row>
    <row r="28" spans="1:11" s="3" customFormat="1" x14ac:dyDescent="0.25">
      <c r="A28" s="18" t="s">
        <v>63</v>
      </c>
      <c r="B28" s="68">
        <v>24</v>
      </c>
      <c r="C28" s="139" t="s">
        <v>594</v>
      </c>
      <c r="D28" s="274">
        <v>26.6</v>
      </c>
      <c r="E28" s="251">
        <v>27.6</v>
      </c>
      <c r="F28" s="246"/>
      <c r="G28" s="305">
        <v>26.8</v>
      </c>
      <c r="H28" s="309">
        <v>40</v>
      </c>
      <c r="I28" s="308">
        <v>40</v>
      </c>
      <c r="J28" s="239">
        <f t="shared" si="0"/>
        <v>0</v>
      </c>
      <c r="K28" s="230"/>
    </row>
    <row r="29" spans="1:11" s="3" customFormat="1" x14ac:dyDescent="0.25">
      <c r="A29" s="18" t="s">
        <v>45</v>
      </c>
      <c r="B29" s="68">
        <v>25</v>
      </c>
      <c r="C29" s="139" t="s">
        <v>691</v>
      </c>
      <c r="D29" s="274">
        <v>26.6</v>
      </c>
      <c r="E29" s="251">
        <v>26.6</v>
      </c>
      <c r="F29" s="246">
        <v>26.6</v>
      </c>
      <c r="G29" s="305">
        <v>23.8</v>
      </c>
      <c r="H29" s="309">
        <v>49</v>
      </c>
      <c r="I29" s="308">
        <v>49</v>
      </c>
      <c r="J29" s="239">
        <f t="shared" si="0"/>
        <v>0</v>
      </c>
      <c r="K29" s="230"/>
    </row>
    <row r="30" spans="1:11" s="3" customFormat="1" x14ac:dyDescent="0.25">
      <c r="A30" s="18" t="s">
        <v>70</v>
      </c>
      <c r="B30" s="68">
        <v>26</v>
      </c>
      <c r="C30" s="142" t="s">
        <v>773</v>
      </c>
      <c r="D30" s="274">
        <v>23.8</v>
      </c>
      <c r="E30" s="251"/>
      <c r="F30" s="246"/>
      <c r="G30" s="305"/>
      <c r="H30" s="310"/>
      <c r="I30" s="308"/>
      <c r="J30" s="239"/>
      <c r="K30" s="229" t="s">
        <v>1087</v>
      </c>
    </row>
    <row r="31" spans="1:11" s="3" customFormat="1" x14ac:dyDescent="0.25">
      <c r="A31" s="18" t="s">
        <v>1003</v>
      </c>
      <c r="B31" s="68">
        <v>27</v>
      </c>
      <c r="C31" s="139" t="s">
        <v>580</v>
      </c>
      <c r="D31" s="274">
        <v>24.8</v>
      </c>
      <c r="E31" s="251">
        <v>26.6</v>
      </c>
      <c r="F31" s="246"/>
      <c r="G31" s="305">
        <v>25.8</v>
      </c>
      <c r="H31" s="309">
        <v>32</v>
      </c>
      <c r="I31" s="308">
        <v>32</v>
      </c>
      <c r="J31" s="239">
        <f>H31-I31</f>
        <v>0</v>
      </c>
      <c r="K31" s="230"/>
    </row>
    <row r="32" spans="1:11" s="3" customFormat="1" x14ac:dyDescent="0.25">
      <c r="A32" s="18" t="s">
        <v>1004</v>
      </c>
      <c r="B32" s="68">
        <v>28</v>
      </c>
      <c r="C32" s="139" t="s">
        <v>579</v>
      </c>
      <c r="D32" s="274">
        <v>24.6</v>
      </c>
      <c r="E32" s="251">
        <v>26.6</v>
      </c>
      <c r="F32" s="246"/>
      <c r="G32" s="305">
        <v>25.8</v>
      </c>
      <c r="H32" s="309">
        <v>31</v>
      </c>
      <c r="I32" s="308">
        <v>31</v>
      </c>
      <c r="J32" s="239">
        <f>H32-I32</f>
        <v>0</v>
      </c>
      <c r="K32" s="230"/>
    </row>
    <row r="33" spans="1:11" s="3" customFormat="1" x14ac:dyDescent="0.25">
      <c r="A33" s="18" t="s">
        <v>69</v>
      </c>
      <c r="B33" s="68">
        <v>29</v>
      </c>
      <c r="C33" s="139" t="s">
        <v>592</v>
      </c>
      <c r="D33" s="274">
        <v>24.6</v>
      </c>
      <c r="E33" s="251">
        <v>25.6</v>
      </c>
      <c r="F33" s="246"/>
      <c r="G33" s="305">
        <v>24.6</v>
      </c>
      <c r="H33" s="309">
        <v>15</v>
      </c>
      <c r="I33" s="308">
        <v>17</v>
      </c>
      <c r="J33" s="239">
        <f>H33-I33</f>
        <v>-2</v>
      </c>
      <c r="K33" s="228"/>
    </row>
    <row r="34" spans="1:11" x14ac:dyDescent="0.25">
      <c r="A34" s="18"/>
      <c r="B34" s="68">
        <v>30</v>
      </c>
      <c r="C34" s="314" t="s">
        <v>1185</v>
      </c>
      <c r="D34" s="274"/>
      <c r="E34" s="251"/>
      <c r="F34" s="246"/>
      <c r="G34" s="305"/>
      <c r="H34" s="276"/>
      <c r="I34" s="308"/>
      <c r="J34" s="239"/>
      <c r="K34" s="229" t="s">
        <v>1087</v>
      </c>
    </row>
    <row r="35" spans="1:11" s="3" customFormat="1" x14ac:dyDescent="0.25">
      <c r="A35" s="18" t="s">
        <v>135</v>
      </c>
      <c r="B35" s="68">
        <v>31</v>
      </c>
      <c r="C35" s="139" t="s">
        <v>561</v>
      </c>
      <c r="D35" s="274">
        <v>24.6</v>
      </c>
      <c r="E35" s="251"/>
      <c r="F35" s="246"/>
      <c r="G35" s="305">
        <v>28.4</v>
      </c>
      <c r="H35" s="309">
        <v>8</v>
      </c>
      <c r="I35" s="308">
        <v>6</v>
      </c>
      <c r="J35" s="239">
        <f>H35-I35</f>
        <v>2</v>
      </c>
      <c r="K35" s="230"/>
    </row>
    <row r="36" spans="1:11" s="3" customFormat="1" x14ac:dyDescent="0.25">
      <c r="A36" s="18" t="s">
        <v>134</v>
      </c>
      <c r="B36" s="68">
        <v>32</v>
      </c>
      <c r="C36" s="139" t="s">
        <v>562</v>
      </c>
      <c r="D36" s="274">
        <v>24.6</v>
      </c>
      <c r="E36" s="251">
        <v>27.6</v>
      </c>
      <c r="F36" s="246"/>
      <c r="G36" s="305"/>
      <c r="H36" s="309">
        <v>15</v>
      </c>
      <c r="I36" s="308">
        <v>10</v>
      </c>
      <c r="J36" s="239">
        <f>H36-I36</f>
        <v>5</v>
      </c>
      <c r="K36" s="230"/>
    </row>
    <row r="37" spans="1:11" s="3" customFormat="1" x14ac:dyDescent="0.25">
      <c r="A37" s="18" t="s">
        <v>61</v>
      </c>
      <c r="B37" s="68">
        <v>33</v>
      </c>
      <c r="C37" s="139" t="s">
        <v>673</v>
      </c>
      <c r="D37" s="274">
        <v>24.6</v>
      </c>
      <c r="E37" s="251">
        <v>26.8</v>
      </c>
      <c r="F37" s="246">
        <v>24</v>
      </c>
      <c r="G37" s="305">
        <v>23.8</v>
      </c>
      <c r="H37" s="309">
        <v>69</v>
      </c>
      <c r="I37" s="308">
        <v>69</v>
      </c>
      <c r="J37" s="239">
        <f>H37-I37</f>
        <v>0</v>
      </c>
      <c r="K37" s="230"/>
    </row>
    <row r="38" spans="1:11" x14ac:dyDescent="0.25">
      <c r="A38" s="18" t="s">
        <v>23</v>
      </c>
      <c r="B38" s="68">
        <v>34</v>
      </c>
      <c r="C38" s="139" t="s">
        <v>570</v>
      </c>
      <c r="D38" s="274">
        <v>23.6</v>
      </c>
      <c r="E38" s="251">
        <v>24.6</v>
      </c>
      <c r="F38" s="246"/>
      <c r="G38" s="305">
        <v>23.8</v>
      </c>
      <c r="H38" s="309">
        <v>100</v>
      </c>
      <c r="I38" s="308">
        <v>130</v>
      </c>
      <c r="J38" s="325">
        <f>H38-I38</f>
        <v>-30</v>
      </c>
      <c r="K38" s="230"/>
    </row>
    <row r="39" spans="1:11" s="3" customFormat="1" x14ac:dyDescent="0.25">
      <c r="A39" s="18" t="s">
        <v>75</v>
      </c>
      <c r="B39" s="68">
        <v>35</v>
      </c>
      <c r="C39" s="142" t="s">
        <v>866</v>
      </c>
      <c r="D39" s="76">
        <v>24.6</v>
      </c>
      <c r="E39" s="251"/>
      <c r="F39" s="246"/>
      <c r="G39" s="305"/>
      <c r="H39" s="309"/>
      <c r="I39" s="308"/>
      <c r="J39" s="239"/>
      <c r="K39" s="229" t="s">
        <v>1087</v>
      </c>
    </row>
    <row r="40" spans="1:11" x14ac:dyDescent="0.25">
      <c r="A40" s="18" t="s">
        <v>80</v>
      </c>
      <c r="B40" s="68">
        <v>36</v>
      </c>
      <c r="C40" s="142" t="s">
        <v>780</v>
      </c>
      <c r="D40" s="274"/>
      <c r="E40" s="251"/>
      <c r="F40" s="246"/>
      <c r="G40" s="305"/>
      <c r="H40" s="310"/>
      <c r="I40" s="308"/>
      <c r="J40" s="239"/>
      <c r="K40" s="229" t="s">
        <v>1087</v>
      </c>
    </row>
    <row r="41" spans="1:11" s="3" customFormat="1" x14ac:dyDescent="0.25">
      <c r="A41" s="18" t="s">
        <v>27</v>
      </c>
      <c r="B41" s="68">
        <v>37</v>
      </c>
      <c r="C41" s="139" t="s">
        <v>595</v>
      </c>
      <c r="D41" s="274">
        <v>22.8</v>
      </c>
      <c r="E41" s="251">
        <v>22.8</v>
      </c>
      <c r="F41" s="246"/>
      <c r="G41" s="305">
        <v>22.8</v>
      </c>
      <c r="H41" s="309">
        <v>49</v>
      </c>
      <c r="I41" s="308">
        <v>48</v>
      </c>
      <c r="J41" s="239">
        <f>H41-I41</f>
        <v>1</v>
      </c>
      <c r="K41" s="230"/>
    </row>
    <row r="42" spans="1:11" s="3" customFormat="1" x14ac:dyDescent="0.25">
      <c r="A42" s="18" t="s">
        <v>1051</v>
      </c>
      <c r="B42" s="68">
        <v>38</v>
      </c>
      <c r="C42" s="142" t="s">
        <v>902</v>
      </c>
      <c r="D42" s="274"/>
      <c r="E42" s="251"/>
      <c r="F42" s="246"/>
      <c r="G42" s="305"/>
      <c r="H42" s="310"/>
      <c r="I42" s="308"/>
      <c r="J42" s="239"/>
      <c r="K42" s="229" t="s">
        <v>1087</v>
      </c>
    </row>
    <row r="43" spans="1:11" s="3" customFormat="1" x14ac:dyDescent="0.25">
      <c r="A43" s="18" t="s">
        <v>30</v>
      </c>
      <c r="B43" s="68">
        <v>39</v>
      </c>
      <c r="C43" s="139" t="s">
        <v>1015</v>
      </c>
      <c r="D43" s="274">
        <v>22.8</v>
      </c>
      <c r="E43" s="251">
        <v>24.6</v>
      </c>
      <c r="F43" s="246">
        <v>23.8</v>
      </c>
      <c r="G43" s="305">
        <v>22.8</v>
      </c>
      <c r="H43" s="309">
        <v>123</v>
      </c>
      <c r="I43" s="308">
        <v>123</v>
      </c>
      <c r="J43" s="239">
        <f>H43-I43</f>
        <v>0</v>
      </c>
      <c r="K43" s="230"/>
    </row>
    <row r="44" spans="1:11" s="3" customFormat="1" x14ac:dyDescent="0.25">
      <c r="A44" s="18" t="s">
        <v>25</v>
      </c>
      <c r="B44" s="68">
        <v>40</v>
      </c>
      <c r="C44" s="139" t="s">
        <v>591</v>
      </c>
      <c r="D44" s="274">
        <v>22.8</v>
      </c>
      <c r="E44" s="251"/>
      <c r="F44" s="246">
        <v>21.8</v>
      </c>
      <c r="G44" s="305">
        <v>21.6</v>
      </c>
      <c r="H44" s="309">
        <v>36</v>
      </c>
      <c r="I44" s="308">
        <v>36</v>
      </c>
      <c r="J44" s="239">
        <f>H44-I44</f>
        <v>0</v>
      </c>
      <c r="K44" s="230"/>
    </row>
    <row r="45" spans="1:11" s="3" customFormat="1" x14ac:dyDescent="0.25">
      <c r="A45" s="18" t="s">
        <v>138</v>
      </c>
      <c r="B45" s="68">
        <v>41</v>
      </c>
      <c r="C45" s="139" t="s">
        <v>560</v>
      </c>
      <c r="D45" s="274">
        <v>22.8</v>
      </c>
      <c r="E45" s="251"/>
      <c r="F45" s="246"/>
      <c r="G45" s="305"/>
      <c r="H45" s="309">
        <v>20</v>
      </c>
      <c r="I45" s="308">
        <v>5</v>
      </c>
      <c r="J45" s="325">
        <f>H45-I45</f>
        <v>15</v>
      </c>
      <c r="K45" s="230"/>
    </row>
    <row r="46" spans="1:11" s="3" customFormat="1" x14ac:dyDescent="0.25">
      <c r="A46" s="18" t="s">
        <v>137</v>
      </c>
      <c r="B46" s="68">
        <v>42</v>
      </c>
      <c r="C46" s="139" t="s">
        <v>559</v>
      </c>
      <c r="D46" s="274">
        <v>22.8</v>
      </c>
      <c r="E46" s="251"/>
      <c r="F46" s="246"/>
      <c r="G46" s="305"/>
      <c r="H46" s="309">
        <v>10</v>
      </c>
      <c r="I46" s="308">
        <v>6</v>
      </c>
      <c r="J46" s="239">
        <f>H46-I46</f>
        <v>4</v>
      </c>
      <c r="K46" s="230"/>
    </row>
    <row r="47" spans="1:11" s="3" customFormat="1" x14ac:dyDescent="0.25">
      <c r="A47" s="18" t="s">
        <v>136</v>
      </c>
      <c r="B47" s="68">
        <v>43</v>
      </c>
      <c r="C47" s="139" t="s">
        <v>565</v>
      </c>
      <c r="D47" s="274">
        <v>22.6</v>
      </c>
      <c r="E47" s="251"/>
      <c r="F47" s="246"/>
      <c r="G47" s="305">
        <v>24.6</v>
      </c>
      <c r="H47" s="309">
        <v>10</v>
      </c>
      <c r="I47" s="308">
        <v>6</v>
      </c>
      <c r="J47" s="239">
        <f>H47-I47</f>
        <v>4</v>
      </c>
      <c r="K47" s="230"/>
    </row>
    <row r="48" spans="1:11" s="3" customFormat="1" x14ac:dyDescent="0.25">
      <c r="A48" s="18" t="s">
        <v>923</v>
      </c>
      <c r="B48" s="68">
        <v>44</v>
      </c>
      <c r="C48" s="142" t="s">
        <v>766</v>
      </c>
      <c r="D48" s="274">
        <v>22.6</v>
      </c>
      <c r="E48" s="251"/>
      <c r="F48" s="246"/>
      <c r="G48" s="305"/>
      <c r="H48" s="310"/>
      <c r="I48" s="308"/>
      <c r="J48" s="239"/>
      <c r="K48" s="229" t="s">
        <v>1087</v>
      </c>
    </row>
    <row r="49" spans="1:12" s="3" customFormat="1" x14ac:dyDescent="0.25">
      <c r="A49" s="18" t="s">
        <v>29</v>
      </c>
      <c r="B49" s="68">
        <v>45</v>
      </c>
      <c r="C49" s="139" t="s">
        <v>624</v>
      </c>
      <c r="D49" s="274">
        <v>21.8</v>
      </c>
      <c r="E49" s="251">
        <v>23.8</v>
      </c>
      <c r="F49" s="246"/>
      <c r="G49" s="305">
        <v>23.6</v>
      </c>
      <c r="H49" s="309">
        <v>35</v>
      </c>
      <c r="I49" s="308">
        <v>30</v>
      </c>
      <c r="J49" s="239">
        <f t="shared" ref="J49:J89" si="1">H49-I49</f>
        <v>5</v>
      </c>
      <c r="K49" s="228"/>
    </row>
    <row r="50" spans="1:12" s="3" customFormat="1" x14ac:dyDescent="0.25">
      <c r="A50" s="18" t="s">
        <v>139</v>
      </c>
      <c r="B50" s="68">
        <v>46</v>
      </c>
      <c r="C50" s="139" t="s">
        <v>567</v>
      </c>
      <c r="D50" s="274">
        <v>21.6</v>
      </c>
      <c r="E50" s="251"/>
      <c r="F50" s="246"/>
      <c r="G50" s="305">
        <v>23.6</v>
      </c>
      <c r="H50" s="309">
        <v>15</v>
      </c>
      <c r="I50" s="308">
        <v>10</v>
      </c>
      <c r="J50" s="239">
        <f t="shared" si="1"/>
        <v>5</v>
      </c>
      <c r="K50" s="230"/>
    </row>
    <row r="51" spans="1:12" s="3" customFormat="1" x14ac:dyDescent="0.25">
      <c r="A51" s="18" t="s">
        <v>132</v>
      </c>
      <c r="B51" s="68">
        <v>47</v>
      </c>
      <c r="C51" s="139" t="s">
        <v>564</v>
      </c>
      <c r="D51" s="274">
        <v>21.8</v>
      </c>
      <c r="E51" s="251"/>
      <c r="F51" s="246"/>
      <c r="G51" s="305"/>
      <c r="H51" s="309">
        <v>10</v>
      </c>
      <c r="I51" s="308">
        <v>5</v>
      </c>
      <c r="J51" s="239">
        <f t="shared" si="1"/>
        <v>5</v>
      </c>
      <c r="K51" s="230"/>
    </row>
    <row r="52" spans="1:12" x14ac:dyDescent="0.25">
      <c r="A52" s="18" t="s">
        <v>41</v>
      </c>
      <c r="B52" s="68">
        <v>48</v>
      </c>
      <c r="C52" s="139" t="s">
        <v>671</v>
      </c>
      <c r="D52" s="274">
        <v>21.6</v>
      </c>
      <c r="E52" s="251">
        <v>23.6</v>
      </c>
      <c r="F52" s="246">
        <v>22.8</v>
      </c>
      <c r="G52" s="305">
        <v>22.6</v>
      </c>
      <c r="H52" s="309">
        <v>112</v>
      </c>
      <c r="I52" s="308">
        <v>93</v>
      </c>
      <c r="J52" s="325">
        <f t="shared" si="1"/>
        <v>19</v>
      </c>
      <c r="K52" s="230"/>
    </row>
    <row r="53" spans="1:12" s="3" customFormat="1" x14ac:dyDescent="0.25">
      <c r="A53" s="18" t="s">
        <v>32</v>
      </c>
      <c r="B53" s="68">
        <v>49</v>
      </c>
      <c r="C53" s="139" t="s">
        <v>627</v>
      </c>
      <c r="D53" s="274">
        <v>21.6</v>
      </c>
      <c r="E53" s="251">
        <v>21.8</v>
      </c>
      <c r="F53" s="246"/>
      <c r="G53" s="305">
        <v>20.8</v>
      </c>
      <c r="H53" s="309">
        <v>25</v>
      </c>
      <c r="I53" s="308">
        <v>20</v>
      </c>
      <c r="J53" s="239">
        <f t="shared" si="1"/>
        <v>5</v>
      </c>
      <c r="K53" s="230"/>
    </row>
    <row r="54" spans="1:12" s="3" customFormat="1" x14ac:dyDescent="0.25">
      <c r="A54" s="18" t="s">
        <v>47</v>
      </c>
      <c r="B54" s="68">
        <v>50</v>
      </c>
      <c r="C54" s="139" t="s">
        <v>674</v>
      </c>
      <c r="D54" s="274">
        <v>20.8</v>
      </c>
      <c r="E54" s="251">
        <v>21.8</v>
      </c>
      <c r="F54" s="246"/>
      <c r="G54" s="305">
        <v>21.6</v>
      </c>
      <c r="H54" s="309">
        <v>69</v>
      </c>
      <c r="I54" s="308">
        <v>69</v>
      </c>
      <c r="J54" s="239">
        <f t="shared" si="1"/>
        <v>0</v>
      </c>
      <c r="K54" s="230"/>
    </row>
    <row r="55" spans="1:12" x14ac:dyDescent="0.25">
      <c r="A55" s="18" t="s">
        <v>126</v>
      </c>
      <c r="B55" s="68">
        <v>51</v>
      </c>
      <c r="C55" s="139" t="s">
        <v>600</v>
      </c>
      <c r="D55" s="274">
        <v>20.6</v>
      </c>
      <c r="E55" s="251"/>
      <c r="F55" s="246"/>
      <c r="G55" s="305"/>
      <c r="H55" s="309">
        <v>21</v>
      </c>
      <c r="I55" s="308">
        <v>21</v>
      </c>
      <c r="J55" s="239">
        <f t="shared" si="1"/>
        <v>0</v>
      </c>
      <c r="K55" s="230"/>
    </row>
    <row r="56" spans="1:12" x14ac:dyDescent="0.25">
      <c r="A56" s="18" t="s">
        <v>127</v>
      </c>
      <c r="B56" s="68">
        <v>52</v>
      </c>
      <c r="C56" s="139" t="s">
        <v>601</v>
      </c>
      <c r="D56" s="274">
        <v>17.600000000000001</v>
      </c>
      <c r="E56" s="251"/>
      <c r="F56" s="246">
        <v>16.600000000000001</v>
      </c>
      <c r="G56" s="305"/>
      <c r="H56" s="309">
        <v>14</v>
      </c>
      <c r="I56" s="308">
        <v>14</v>
      </c>
      <c r="J56" s="239">
        <f t="shared" si="1"/>
        <v>0</v>
      </c>
      <c r="K56" s="230"/>
    </row>
    <row r="57" spans="1:12" s="3" customFormat="1" x14ac:dyDescent="0.25">
      <c r="A57" s="18" t="s">
        <v>67</v>
      </c>
      <c r="B57" s="68">
        <v>53</v>
      </c>
      <c r="C57" s="139" t="s">
        <v>589</v>
      </c>
      <c r="D57" s="274">
        <v>19.8</v>
      </c>
      <c r="E57" s="251"/>
      <c r="F57" s="246"/>
      <c r="G57" s="305">
        <v>20.8</v>
      </c>
      <c r="H57" s="309">
        <v>60</v>
      </c>
      <c r="I57" s="308">
        <v>55</v>
      </c>
      <c r="J57" s="239">
        <f t="shared" si="1"/>
        <v>5</v>
      </c>
      <c r="K57" s="230"/>
    </row>
    <row r="58" spans="1:12" s="3" customFormat="1" x14ac:dyDescent="0.25">
      <c r="A58" s="18" t="s">
        <v>140</v>
      </c>
      <c r="B58" s="68">
        <v>54</v>
      </c>
      <c r="C58" s="139" t="s">
        <v>566</v>
      </c>
      <c r="D58" s="274">
        <v>19.600000000000001</v>
      </c>
      <c r="E58" s="251">
        <v>17.600000000000001</v>
      </c>
      <c r="F58" s="246"/>
      <c r="G58" s="305"/>
      <c r="H58" s="309">
        <v>8</v>
      </c>
      <c r="I58" s="308">
        <v>3</v>
      </c>
      <c r="J58" s="239">
        <f t="shared" si="1"/>
        <v>5</v>
      </c>
      <c r="K58" s="230"/>
    </row>
    <row r="59" spans="1:12" s="3" customFormat="1" x14ac:dyDescent="0.25">
      <c r="A59" s="18" t="s">
        <v>142</v>
      </c>
      <c r="B59" s="68">
        <v>55</v>
      </c>
      <c r="C59" s="139" t="s">
        <v>557</v>
      </c>
      <c r="D59" s="274">
        <v>19.600000000000001</v>
      </c>
      <c r="E59" s="251"/>
      <c r="F59" s="246"/>
      <c r="G59" s="305"/>
      <c r="H59" s="309">
        <v>8</v>
      </c>
      <c r="I59" s="308">
        <v>3</v>
      </c>
      <c r="J59" s="239">
        <f t="shared" si="1"/>
        <v>5</v>
      </c>
      <c r="K59" s="230"/>
    </row>
    <row r="60" spans="1:12" s="3" customFormat="1" x14ac:dyDescent="0.25">
      <c r="A60" s="18" t="s">
        <v>128</v>
      </c>
      <c r="B60" s="68">
        <v>56</v>
      </c>
      <c r="C60" s="139" t="s">
        <v>602</v>
      </c>
      <c r="D60" s="274">
        <v>19.600000000000001</v>
      </c>
      <c r="E60" s="251">
        <v>18.600000000000001</v>
      </c>
      <c r="F60" s="246"/>
      <c r="G60" s="305">
        <v>18.8</v>
      </c>
      <c r="H60" s="309">
        <v>14</v>
      </c>
      <c r="I60" s="308">
        <v>14</v>
      </c>
      <c r="J60" s="239">
        <f t="shared" si="1"/>
        <v>0</v>
      </c>
      <c r="K60" s="230"/>
    </row>
    <row r="61" spans="1:12" x14ac:dyDescent="0.25">
      <c r="A61" s="18" t="s">
        <v>42</v>
      </c>
      <c r="B61" s="68">
        <v>57</v>
      </c>
      <c r="C61" s="139" t="s">
        <v>715</v>
      </c>
      <c r="D61" s="274">
        <v>19.600000000000001</v>
      </c>
      <c r="E61" s="251">
        <v>19.600000000000001</v>
      </c>
      <c r="F61" s="246">
        <v>24.6</v>
      </c>
      <c r="G61" s="305">
        <v>22.6</v>
      </c>
      <c r="H61" s="309">
        <v>94</v>
      </c>
      <c r="I61" s="308">
        <v>94</v>
      </c>
      <c r="J61" s="239">
        <f t="shared" si="1"/>
        <v>0</v>
      </c>
      <c r="K61" s="230"/>
      <c r="L61" s="3"/>
    </row>
    <row r="62" spans="1:12" x14ac:dyDescent="0.25">
      <c r="A62" s="18" t="s">
        <v>31</v>
      </c>
      <c r="B62" s="68">
        <v>58</v>
      </c>
      <c r="C62" s="139" t="s">
        <v>626</v>
      </c>
      <c r="D62" s="274">
        <v>19.600000000000001</v>
      </c>
      <c r="E62" s="251">
        <v>19.8</v>
      </c>
      <c r="F62" s="246">
        <v>21.6</v>
      </c>
      <c r="G62" s="305">
        <v>19.600000000000001</v>
      </c>
      <c r="H62" s="309">
        <v>52</v>
      </c>
      <c r="I62" s="308">
        <v>52</v>
      </c>
      <c r="J62" s="239">
        <f t="shared" si="1"/>
        <v>0</v>
      </c>
      <c r="K62" s="230"/>
      <c r="L62" s="3"/>
    </row>
    <row r="63" spans="1:12" s="3" customFormat="1" x14ac:dyDescent="0.25">
      <c r="A63" s="18" t="s">
        <v>28</v>
      </c>
      <c r="B63" s="68">
        <v>59</v>
      </c>
      <c r="C63" s="139" t="s">
        <v>623</v>
      </c>
      <c r="D63" s="274">
        <v>19.600000000000001</v>
      </c>
      <c r="E63" s="251">
        <v>19.8</v>
      </c>
      <c r="F63" s="246"/>
      <c r="G63" s="305">
        <v>18.8</v>
      </c>
      <c r="H63" s="309">
        <v>60</v>
      </c>
      <c r="I63" s="308">
        <v>56</v>
      </c>
      <c r="J63" s="239">
        <f t="shared" si="1"/>
        <v>4</v>
      </c>
      <c r="K63" s="230"/>
      <c r="L63" s="4"/>
    </row>
    <row r="64" spans="1:12" s="3" customFormat="1" x14ac:dyDescent="0.25">
      <c r="A64" s="18" t="s">
        <v>55</v>
      </c>
      <c r="B64" s="68">
        <v>60</v>
      </c>
      <c r="C64" s="139" t="s">
        <v>672</v>
      </c>
      <c r="D64" s="274">
        <v>19.600000000000001</v>
      </c>
      <c r="E64" s="251">
        <v>20.6</v>
      </c>
      <c r="F64" s="246"/>
      <c r="G64" s="305">
        <v>19.8</v>
      </c>
      <c r="H64" s="309">
        <v>44</v>
      </c>
      <c r="I64" s="308">
        <v>44</v>
      </c>
      <c r="J64" s="239">
        <f t="shared" si="1"/>
        <v>0</v>
      </c>
      <c r="K64" s="228"/>
    </row>
    <row r="65" spans="1:12" x14ac:dyDescent="0.25">
      <c r="A65" s="18" t="s">
        <v>163</v>
      </c>
      <c r="B65" s="68">
        <v>61</v>
      </c>
      <c r="C65" s="139" t="s">
        <v>553</v>
      </c>
      <c r="D65" s="274">
        <v>19.600000000000001</v>
      </c>
      <c r="E65" s="251"/>
      <c r="F65" s="246"/>
      <c r="G65" s="305">
        <v>15.8</v>
      </c>
      <c r="H65" s="309">
        <v>16</v>
      </c>
      <c r="I65" s="308">
        <v>16</v>
      </c>
      <c r="J65" s="239">
        <f t="shared" si="1"/>
        <v>0</v>
      </c>
      <c r="K65" s="230"/>
    </row>
    <row r="66" spans="1:12" s="3" customFormat="1" x14ac:dyDescent="0.25">
      <c r="A66" s="18" t="s">
        <v>129</v>
      </c>
      <c r="B66" s="68">
        <v>62</v>
      </c>
      <c r="C66" s="139" t="s">
        <v>596</v>
      </c>
      <c r="D66" s="274">
        <v>19.600000000000001</v>
      </c>
      <c r="E66" s="251"/>
      <c r="F66" s="246"/>
      <c r="G66" s="305">
        <v>16.600000000000001</v>
      </c>
      <c r="H66" s="309">
        <v>14</v>
      </c>
      <c r="I66" s="308">
        <v>14</v>
      </c>
      <c r="J66" s="239">
        <f t="shared" si="1"/>
        <v>0</v>
      </c>
      <c r="K66" s="230"/>
      <c r="L66" s="4"/>
    </row>
    <row r="67" spans="1:12" x14ac:dyDescent="0.25">
      <c r="A67" s="18" t="s">
        <v>122</v>
      </c>
      <c r="B67" s="68">
        <v>63</v>
      </c>
      <c r="C67" s="139" t="s">
        <v>605</v>
      </c>
      <c r="D67" s="274">
        <v>15.6</v>
      </c>
      <c r="E67" s="251">
        <v>17.8</v>
      </c>
      <c r="F67" s="246"/>
      <c r="G67" s="305">
        <v>16.600000000000001</v>
      </c>
      <c r="H67" s="309">
        <v>20</v>
      </c>
      <c r="I67" s="308">
        <v>19</v>
      </c>
      <c r="J67" s="239">
        <f t="shared" si="1"/>
        <v>1</v>
      </c>
      <c r="K67" s="228"/>
      <c r="L67" s="3"/>
    </row>
    <row r="68" spans="1:12" s="3" customFormat="1" x14ac:dyDescent="0.25">
      <c r="A68" s="18" t="s">
        <v>39</v>
      </c>
      <c r="B68" s="68">
        <v>64</v>
      </c>
      <c r="C68" s="139" t="s">
        <v>653</v>
      </c>
      <c r="D68" s="274">
        <v>18.8</v>
      </c>
      <c r="E68" s="251">
        <v>17.600000000000001</v>
      </c>
      <c r="F68" s="246"/>
      <c r="G68" s="305"/>
      <c r="H68" s="309">
        <v>128</v>
      </c>
      <c r="I68" s="308">
        <v>133</v>
      </c>
      <c r="J68" s="239">
        <f t="shared" si="1"/>
        <v>-5</v>
      </c>
      <c r="K68" s="228"/>
      <c r="L68" s="4"/>
    </row>
    <row r="69" spans="1:12" s="3" customFormat="1" x14ac:dyDescent="0.25">
      <c r="A69" s="18" t="s">
        <v>43</v>
      </c>
      <c r="B69" s="68">
        <v>65</v>
      </c>
      <c r="C69" s="139" t="s">
        <v>713</v>
      </c>
      <c r="D69" s="274">
        <v>18.8</v>
      </c>
      <c r="E69" s="251">
        <v>19.600000000000001</v>
      </c>
      <c r="F69" s="246">
        <v>18.600000000000001</v>
      </c>
      <c r="G69" s="305">
        <v>17.600000000000001</v>
      </c>
      <c r="H69" s="309">
        <v>158</v>
      </c>
      <c r="I69" s="308">
        <v>158</v>
      </c>
      <c r="J69" s="239">
        <f t="shared" si="1"/>
        <v>0</v>
      </c>
      <c r="K69" s="228"/>
      <c r="L69" s="4"/>
    </row>
    <row r="70" spans="1:12" s="3" customFormat="1" x14ac:dyDescent="0.25">
      <c r="A70" s="18" t="s">
        <v>40</v>
      </c>
      <c r="B70" s="68">
        <v>66</v>
      </c>
      <c r="C70" s="139" t="s">
        <v>714</v>
      </c>
      <c r="D70" s="274">
        <v>18.600000000000001</v>
      </c>
      <c r="E70" s="251">
        <v>20.6</v>
      </c>
      <c r="F70" s="246"/>
      <c r="G70" s="305"/>
      <c r="H70" s="309">
        <v>110</v>
      </c>
      <c r="I70" s="308">
        <v>83</v>
      </c>
      <c r="J70" s="325">
        <f t="shared" si="1"/>
        <v>27</v>
      </c>
      <c r="K70" s="228"/>
    </row>
    <row r="71" spans="1:12" x14ac:dyDescent="0.25">
      <c r="A71" s="18" t="s">
        <v>58</v>
      </c>
      <c r="B71" s="68">
        <v>67</v>
      </c>
      <c r="C71" s="139" t="s">
        <v>730</v>
      </c>
      <c r="D71" s="274">
        <v>18.600000000000001</v>
      </c>
      <c r="E71" s="251">
        <v>19.600000000000001</v>
      </c>
      <c r="F71" s="246">
        <v>20.6</v>
      </c>
      <c r="G71" s="305">
        <v>18.600000000000001</v>
      </c>
      <c r="H71" s="309">
        <v>46</v>
      </c>
      <c r="I71" s="308">
        <v>46</v>
      </c>
      <c r="J71" s="239">
        <f t="shared" si="1"/>
        <v>0</v>
      </c>
      <c r="K71" s="230"/>
      <c r="L71" s="3"/>
    </row>
    <row r="72" spans="1:12" s="3" customFormat="1" x14ac:dyDescent="0.25">
      <c r="A72" s="18" t="s">
        <v>141</v>
      </c>
      <c r="B72" s="68">
        <v>68</v>
      </c>
      <c r="C72" s="139" t="s">
        <v>558</v>
      </c>
      <c r="D72" s="274">
        <v>18.600000000000001</v>
      </c>
      <c r="E72" s="251"/>
      <c r="F72" s="246"/>
      <c r="G72" s="305"/>
      <c r="H72" s="309">
        <v>8</v>
      </c>
      <c r="I72" s="308">
        <v>2</v>
      </c>
      <c r="J72" s="239">
        <f t="shared" si="1"/>
        <v>6</v>
      </c>
      <c r="K72" s="230"/>
    </row>
    <row r="73" spans="1:12" s="3" customFormat="1" x14ac:dyDescent="0.25">
      <c r="A73" s="18" t="s">
        <v>36</v>
      </c>
      <c r="B73" s="68">
        <v>69</v>
      </c>
      <c r="C73" s="139" t="s">
        <v>656</v>
      </c>
      <c r="D73" s="274">
        <v>18.600000000000001</v>
      </c>
      <c r="E73" s="251">
        <v>24.8</v>
      </c>
      <c r="F73" s="246"/>
      <c r="G73" s="305">
        <v>19.399999999999999</v>
      </c>
      <c r="H73" s="309">
        <v>88</v>
      </c>
      <c r="I73" s="308">
        <v>68</v>
      </c>
      <c r="J73" s="325">
        <f t="shared" si="1"/>
        <v>20</v>
      </c>
      <c r="K73" s="228"/>
    </row>
    <row r="74" spans="1:12" x14ac:dyDescent="0.25">
      <c r="A74" s="18" t="s">
        <v>33</v>
      </c>
      <c r="B74" s="68">
        <v>70</v>
      </c>
      <c r="C74" s="139" t="s">
        <v>628</v>
      </c>
      <c r="D74" s="274">
        <v>17.600000000000001</v>
      </c>
      <c r="E74" s="251">
        <v>18.8</v>
      </c>
      <c r="F74" s="246">
        <v>18.600000000000001</v>
      </c>
      <c r="G74" s="305">
        <v>18.8</v>
      </c>
      <c r="H74" s="309">
        <v>60</v>
      </c>
      <c r="I74" s="308">
        <v>50</v>
      </c>
      <c r="J74" s="325">
        <f t="shared" si="1"/>
        <v>10</v>
      </c>
      <c r="K74" s="228"/>
      <c r="L74" s="3"/>
    </row>
    <row r="75" spans="1:12" x14ac:dyDescent="0.25">
      <c r="A75" s="18" t="s">
        <v>162</v>
      </c>
      <c r="B75" s="68">
        <v>71</v>
      </c>
      <c r="C75" s="139" t="s">
        <v>554</v>
      </c>
      <c r="D75" s="274">
        <v>17.600000000000001</v>
      </c>
      <c r="E75" s="251">
        <v>19.600000000000001</v>
      </c>
      <c r="F75" s="246"/>
      <c r="G75" s="305"/>
      <c r="H75" s="309">
        <v>24</v>
      </c>
      <c r="I75" s="308">
        <v>24</v>
      </c>
      <c r="J75" s="239">
        <f t="shared" si="1"/>
        <v>0</v>
      </c>
      <c r="K75" s="228"/>
    </row>
    <row r="76" spans="1:12" x14ac:dyDescent="0.25">
      <c r="A76" s="18" t="s">
        <v>124</v>
      </c>
      <c r="B76" s="68">
        <v>72</v>
      </c>
      <c r="C76" s="139" t="s">
        <v>604</v>
      </c>
      <c r="D76" s="274">
        <v>17.600000000000001</v>
      </c>
      <c r="E76" s="251"/>
      <c r="F76" s="246"/>
      <c r="G76" s="305">
        <v>15.8</v>
      </c>
      <c r="H76" s="309">
        <v>14</v>
      </c>
      <c r="I76" s="308">
        <v>14</v>
      </c>
      <c r="J76" s="239">
        <f t="shared" si="1"/>
        <v>0</v>
      </c>
      <c r="K76" s="228"/>
    </row>
    <row r="77" spans="1:12" x14ac:dyDescent="0.25">
      <c r="A77" s="18" t="s">
        <v>57</v>
      </c>
      <c r="B77" s="68">
        <v>73</v>
      </c>
      <c r="C77" s="139" t="s">
        <v>659</v>
      </c>
      <c r="D77" s="274">
        <v>17.600000000000001</v>
      </c>
      <c r="E77" s="251"/>
      <c r="F77" s="246"/>
      <c r="G77" s="305">
        <v>17.600000000000001</v>
      </c>
      <c r="H77" s="309">
        <v>76</v>
      </c>
      <c r="I77" s="308">
        <v>95</v>
      </c>
      <c r="J77" s="325">
        <f t="shared" si="1"/>
        <v>-19</v>
      </c>
      <c r="K77" s="230"/>
    </row>
    <row r="78" spans="1:12" x14ac:dyDescent="0.25">
      <c r="A78" s="18" t="s">
        <v>196</v>
      </c>
      <c r="B78" s="68">
        <v>74</v>
      </c>
      <c r="C78" s="139" t="s">
        <v>705</v>
      </c>
      <c r="D78" s="274">
        <v>17.600000000000001</v>
      </c>
      <c r="E78" s="251"/>
      <c r="F78" s="246">
        <v>20.6</v>
      </c>
      <c r="G78" s="305"/>
      <c r="H78" s="309">
        <v>20</v>
      </c>
      <c r="I78" s="308">
        <v>5</v>
      </c>
      <c r="J78" s="325">
        <f t="shared" si="1"/>
        <v>15</v>
      </c>
      <c r="K78" s="230"/>
    </row>
    <row r="79" spans="1:12" x14ac:dyDescent="0.25">
      <c r="A79" s="18" t="s">
        <v>22</v>
      </c>
      <c r="B79" s="68">
        <v>75</v>
      </c>
      <c r="C79" s="139" t="s">
        <v>569</v>
      </c>
      <c r="D79" s="274">
        <v>16.8</v>
      </c>
      <c r="E79" s="251"/>
      <c r="F79" s="246"/>
      <c r="G79" s="305">
        <v>18.600000000000001</v>
      </c>
      <c r="H79" s="309">
        <v>25</v>
      </c>
      <c r="I79" s="308">
        <v>25</v>
      </c>
      <c r="J79" s="239">
        <f t="shared" si="1"/>
        <v>0</v>
      </c>
      <c r="K79" s="228"/>
    </row>
    <row r="80" spans="1:12" x14ac:dyDescent="0.25">
      <c r="A80" s="18" t="s">
        <v>158</v>
      </c>
      <c r="B80" s="68">
        <v>76</v>
      </c>
      <c r="C80" s="139" t="s">
        <v>549</v>
      </c>
      <c r="D80" s="274">
        <v>16.8</v>
      </c>
      <c r="E80" s="251"/>
      <c r="F80" s="246"/>
      <c r="G80" s="305"/>
      <c r="H80" s="309">
        <v>32</v>
      </c>
      <c r="I80" s="308">
        <v>32</v>
      </c>
      <c r="J80" s="239">
        <f t="shared" si="1"/>
        <v>0</v>
      </c>
      <c r="K80" s="228"/>
    </row>
    <row r="81" spans="1:12" s="3" customFormat="1" x14ac:dyDescent="0.25">
      <c r="A81" s="18" t="s">
        <v>26</v>
      </c>
      <c r="B81" s="68">
        <v>77</v>
      </c>
      <c r="C81" s="139" t="s">
        <v>593</v>
      </c>
      <c r="D81" s="274">
        <v>16.600000000000001</v>
      </c>
      <c r="E81" s="251">
        <v>17</v>
      </c>
      <c r="F81" s="246">
        <v>17.399999999999999</v>
      </c>
      <c r="G81" s="305">
        <v>15.8</v>
      </c>
      <c r="H81" s="309">
        <v>80</v>
      </c>
      <c r="I81" s="308">
        <v>75</v>
      </c>
      <c r="J81" s="239">
        <f t="shared" si="1"/>
        <v>5</v>
      </c>
      <c r="K81" s="228"/>
      <c r="L81" s="4"/>
    </row>
    <row r="82" spans="1:12" s="3" customFormat="1" x14ac:dyDescent="0.25">
      <c r="A82" s="18" t="s">
        <v>59</v>
      </c>
      <c r="B82" s="68">
        <v>78</v>
      </c>
      <c r="C82" s="139" t="s">
        <v>676</v>
      </c>
      <c r="D82" s="274">
        <v>16.600000000000001</v>
      </c>
      <c r="E82" s="251">
        <v>17.600000000000001</v>
      </c>
      <c r="F82" s="246"/>
      <c r="G82" s="305">
        <v>17.600000000000001</v>
      </c>
      <c r="H82" s="309">
        <v>52</v>
      </c>
      <c r="I82" s="308">
        <v>41</v>
      </c>
      <c r="J82" s="325">
        <f t="shared" si="1"/>
        <v>11</v>
      </c>
      <c r="K82" s="228"/>
    </row>
    <row r="83" spans="1:12" x14ac:dyDescent="0.25">
      <c r="A83" s="18" t="s">
        <v>159</v>
      </c>
      <c r="B83" s="68">
        <v>79</v>
      </c>
      <c r="C83" s="139" t="s">
        <v>550</v>
      </c>
      <c r="D83" s="274">
        <v>16.600000000000001</v>
      </c>
      <c r="E83" s="251"/>
      <c r="F83" s="246"/>
      <c r="G83" s="305">
        <v>18.600000000000001</v>
      </c>
      <c r="H83" s="309">
        <v>32</v>
      </c>
      <c r="I83" s="308">
        <v>32</v>
      </c>
      <c r="J83" s="239">
        <f t="shared" si="1"/>
        <v>0</v>
      </c>
      <c r="K83" s="228"/>
      <c r="L83" s="3"/>
    </row>
    <row r="84" spans="1:12" x14ac:dyDescent="0.25">
      <c r="A84" s="18" t="s">
        <v>160</v>
      </c>
      <c r="B84" s="68">
        <v>80</v>
      </c>
      <c r="C84" s="139" t="s">
        <v>551</v>
      </c>
      <c r="D84" s="274">
        <v>16.600000000000001</v>
      </c>
      <c r="E84" s="251"/>
      <c r="F84" s="246">
        <v>17.399999999999999</v>
      </c>
      <c r="G84" s="305">
        <v>15.8</v>
      </c>
      <c r="H84" s="309">
        <v>16</v>
      </c>
      <c r="I84" s="308">
        <v>16</v>
      </c>
      <c r="J84" s="239">
        <f t="shared" si="1"/>
        <v>0</v>
      </c>
      <c r="K84" s="228"/>
    </row>
    <row r="85" spans="1:12" x14ac:dyDescent="0.25">
      <c r="A85" s="18" t="s">
        <v>182</v>
      </c>
      <c r="B85" s="68">
        <v>81</v>
      </c>
      <c r="C85" s="139" t="s">
        <v>668</v>
      </c>
      <c r="D85" s="274">
        <v>11.8</v>
      </c>
      <c r="E85" s="251">
        <v>16.600000000000001</v>
      </c>
      <c r="F85" s="246"/>
      <c r="G85" s="305"/>
      <c r="H85" s="309">
        <v>22</v>
      </c>
      <c r="I85" s="308">
        <v>11</v>
      </c>
      <c r="J85" s="325">
        <f t="shared" si="1"/>
        <v>11</v>
      </c>
      <c r="K85" s="228"/>
    </row>
    <row r="86" spans="1:12" s="3" customFormat="1" x14ac:dyDescent="0.25">
      <c r="A86" s="18" t="s">
        <v>46</v>
      </c>
      <c r="B86" s="68">
        <v>82</v>
      </c>
      <c r="C86" s="139" t="s">
        <v>660</v>
      </c>
      <c r="D86" s="274">
        <v>15.8</v>
      </c>
      <c r="E86" s="251">
        <v>16.600000000000001</v>
      </c>
      <c r="F86" s="246"/>
      <c r="G86" s="305"/>
      <c r="H86" s="309">
        <v>84</v>
      </c>
      <c r="I86" s="308">
        <v>84</v>
      </c>
      <c r="J86" s="239">
        <f t="shared" si="1"/>
        <v>0</v>
      </c>
      <c r="K86" s="228"/>
      <c r="L86" s="4"/>
    </row>
    <row r="87" spans="1:12" s="3" customFormat="1" x14ac:dyDescent="0.25">
      <c r="A87" s="18" t="s">
        <v>120</v>
      </c>
      <c r="B87" s="68">
        <v>83</v>
      </c>
      <c r="C87" s="139" t="s">
        <v>611</v>
      </c>
      <c r="D87" s="274">
        <v>15.8</v>
      </c>
      <c r="E87" s="251">
        <v>18.600000000000001</v>
      </c>
      <c r="F87" s="246"/>
      <c r="G87" s="305">
        <v>17.600000000000001</v>
      </c>
      <c r="H87" s="309">
        <v>20</v>
      </c>
      <c r="I87" s="308">
        <v>19</v>
      </c>
      <c r="J87" s="239">
        <f t="shared" si="1"/>
        <v>1</v>
      </c>
      <c r="K87" s="230"/>
    </row>
    <row r="88" spans="1:12" x14ac:dyDescent="0.25">
      <c r="A88" s="18" t="s">
        <v>161</v>
      </c>
      <c r="B88" s="68">
        <v>84</v>
      </c>
      <c r="C88" s="139" t="s">
        <v>552</v>
      </c>
      <c r="D88" s="274">
        <v>15.6</v>
      </c>
      <c r="E88" s="251"/>
      <c r="F88" s="246"/>
      <c r="G88" s="305"/>
      <c r="H88" s="309">
        <v>24</v>
      </c>
      <c r="I88" s="308">
        <v>24</v>
      </c>
      <c r="J88" s="239">
        <f t="shared" si="1"/>
        <v>0</v>
      </c>
      <c r="K88" s="228"/>
      <c r="L88" s="3"/>
    </row>
    <row r="89" spans="1:12" x14ac:dyDescent="0.25">
      <c r="A89" s="18" t="s">
        <v>56</v>
      </c>
      <c r="B89" s="68">
        <v>85</v>
      </c>
      <c r="C89" s="139" t="s">
        <v>702</v>
      </c>
      <c r="D89" s="274">
        <v>15.6</v>
      </c>
      <c r="E89" s="251">
        <v>15.6</v>
      </c>
      <c r="F89" s="246">
        <v>16.600000000000001</v>
      </c>
      <c r="G89" s="305">
        <v>14.6</v>
      </c>
      <c r="H89" s="309">
        <v>57</v>
      </c>
      <c r="I89" s="308">
        <v>57</v>
      </c>
      <c r="J89" s="239">
        <f t="shared" si="1"/>
        <v>0</v>
      </c>
      <c r="K89" s="230"/>
      <c r="L89" s="3"/>
    </row>
    <row r="90" spans="1:12" x14ac:dyDescent="0.25">
      <c r="A90" s="18"/>
      <c r="B90" s="68">
        <v>86</v>
      </c>
      <c r="C90" s="295" t="s">
        <v>1083</v>
      </c>
      <c r="D90" s="76" t="s">
        <v>911</v>
      </c>
      <c r="E90" s="251"/>
      <c r="F90" s="246"/>
      <c r="G90" s="305"/>
      <c r="H90" s="309"/>
      <c r="I90" s="308"/>
      <c r="J90" s="239"/>
      <c r="K90" s="229" t="s">
        <v>1087</v>
      </c>
    </row>
    <row r="91" spans="1:12" s="3" customFormat="1" x14ac:dyDescent="0.25">
      <c r="A91" s="18" t="s">
        <v>60</v>
      </c>
      <c r="B91" s="68">
        <v>87</v>
      </c>
      <c r="C91" s="139" t="s">
        <v>678</v>
      </c>
      <c r="D91" s="274">
        <v>14.8</v>
      </c>
      <c r="E91" s="251"/>
      <c r="F91" s="246"/>
      <c r="G91" s="305"/>
      <c r="H91" s="309">
        <v>62</v>
      </c>
      <c r="I91" s="308">
        <v>62</v>
      </c>
      <c r="J91" s="239">
        <f t="shared" ref="J91:J122" si="2">H91-I91</f>
        <v>0</v>
      </c>
      <c r="K91" s="228"/>
      <c r="L91" s="4"/>
    </row>
    <row r="92" spans="1:12" x14ac:dyDescent="0.25">
      <c r="A92" s="18" t="s">
        <v>131</v>
      </c>
      <c r="B92" s="68">
        <v>88</v>
      </c>
      <c r="C92" s="139" t="s">
        <v>598</v>
      </c>
      <c r="D92" s="274">
        <v>14.6</v>
      </c>
      <c r="E92" s="251"/>
      <c r="F92" s="246"/>
      <c r="G92" s="305">
        <v>11.6</v>
      </c>
      <c r="H92" s="309">
        <v>14</v>
      </c>
      <c r="I92" s="308">
        <v>14</v>
      </c>
      <c r="J92" s="239">
        <f t="shared" si="2"/>
        <v>0</v>
      </c>
      <c r="K92" s="230"/>
    </row>
    <row r="93" spans="1:12" x14ac:dyDescent="0.25">
      <c r="A93" s="18" t="s">
        <v>152</v>
      </c>
      <c r="B93" s="68">
        <v>89</v>
      </c>
      <c r="C93" s="139" t="s">
        <v>574</v>
      </c>
      <c r="D93" s="274">
        <v>14.6</v>
      </c>
      <c r="E93" s="251"/>
      <c r="F93" s="246"/>
      <c r="G93" s="305"/>
      <c r="H93" s="309">
        <v>24</v>
      </c>
      <c r="I93" s="308">
        <v>24</v>
      </c>
      <c r="J93" s="239">
        <f t="shared" si="2"/>
        <v>0</v>
      </c>
      <c r="K93" s="228"/>
      <c r="L93" s="3"/>
    </row>
    <row r="94" spans="1:12" x14ac:dyDescent="0.25">
      <c r="A94" s="18" t="s">
        <v>157</v>
      </c>
      <c r="B94" s="68">
        <v>90</v>
      </c>
      <c r="C94" s="139" t="s">
        <v>577</v>
      </c>
      <c r="D94" s="274">
        <v>14.6</v>
      </c>
      <c r="E94" s="251"/>
      <c r="F94" s="246"/>
      <c r="G94" s="305">
        <v>13.6</v>
      </c>
      <c r="H94" s="309">
        <v>16</v>
      </c>
      <c r="I94" s="308">
        <v>16</v>
      </c>
      <c r="J94" s="239">
        <f t="shared" si="2"/>
        <v>0</v>
      </c>
      <c r="K94" s="230"/>
    </row>
    <row r="95" spans="1:12" x14ac:dyDescent="0.25">
      <c r="A95" s="18" t="s">
        <v>121</v>
      </c>
      <c r="B95" s="68">
        <v>91</v>
      </c>
      <c r="C95" s="139" t="s">
        <v>610</v>
      </c>
      <c r="D95" s="274">
        <v>14.6</v>
      </c>
      <c r="E95" s="251"/>
      <c r="F95" s="246"/>
      <c r="G95" s="305">
        <v>17.8</v>
      </c>
      <c r="H95" s="309">
        <v>30</v>
      </c>
      <c r="I95" s="308">
        <v>29</v>
      </c>
      <c r="J95" s="239">
        <f t="shared" si="2"/>
        <v>1</v>
      </c>
      <c r="K95" s="228"/>
    </row>
    <row r="96" spans="1:12" s="3" customFormat="1" x14ac:dyDescent="0.25">
      <c r="A96" s="18" t="s">
        <v>198</v>
      </c>
      <c r="B96" s="68">
        <v>92</v>
      </c>
      <c r="C96" s="139" t="s">
        <v>704</v>
      </c>
      <c r="D96" s="274">
        <v>14.6</v>
      </c>
      <c r="E96" s="251"/>
      <c r="F96" s="246"/>
      <c r="G96" s="305"/>
      <c r="H96" s="309">
        <v>20</v>
      </c>
      <c r="I96" s="308">
        <v>10</v>
      </c>
      <c r="J96" s="325">
        <f t="shared" si="2"/>
        <v>10</v>
      </c>
      <c r="K96" s="228"/>
      <c r="L96" s="4"/>
    </row>
    <row r="97" spans="1:12" s="3" customFormat="1" x14ac:dyDescent="0.25">
      <c r="A97" s="18" t="s">
        <v>202</v>
      </c>
      <c r="B97" s="68">
        <v>93</v>
      </c>
      <c r="C97" s="139" t="s">
        <v>735</v>
      </c>
      <c r="D97" s="274">
        <v>11.4</v>
      </c>
      <c r="E97" s="251"/>
      <c r="F97" s="246"/>
      <c r="G97" s="305"/>
      <c r="H97" s="309">
        <v>30</v>
      </c>
      <c r="I97" s="308">
        <v>31</v>
      </c>
      <c r="J97" s="239">
        <f t="shared" si="2"/>
        <v>-1</v>
      </c>
      <c r="K97" s="230"/>
      <c r="L97" s="4"/>
    </row>
    <row r="98" spans="1:12" x14ac:dyDescent="0.25">
      <c r="A98" s="18" t="s">
        <v>52</v>
      </c>
      <c r="B98" s="68">
        <v>94</v>
      </c>
      <c r="C98" s="139" t="s">
        <v>677</v>
      </c>
      <c r="D98" s="274">
        <v>14.4</v>
      </c>
      <c r="E98" s="251">
        <v>14.6</v>
      </c>
      <c r="F98" s="246">
        <v>13.6</v>
      </c>
      <c r="G98" s="305"/>
      <c r="H98" s="309">
        <v>94</v>
      </c>
      <c r="I98" s="308">
        <v>94</v>
      </c>
      <c r="J98" s="239">
        <f t="shared" si="2"/>
        <v>0</v>
      </c>
      <c r="K98" s="228"/>
      <c r="L98" s="3"/>
    </row>
    <row r="99" spans="1:12" x14ac:dyDescent="0.25">
      <c r="A99" s="18" t="s">
        <v>50</v>
      </c>
      <c r="B99" s="68">
        <v>95</v>
      </c>
      <c r="C99" s="139" t="s">
        <v>679</v>
      </c>
      <c r="D99" s="274">
        <v>13.8</v>
      </c>
      <c r="E99" s="251"/>
      <c r="F99" s="246">
        <v>12.6</v>
      </c>
      <c r="G99" s="305"/>
      <c r="H99" s="309">
        <v>69</v>
      </c>
      <c r="I99" s="308">
        <v>69</v>
      </c>
      <c r="J99" s="239">
        <f t="shared" si="2"/>
        <v>0</v>
      </c>
      <c r="K99" s="228"/>
    </row>
    <row r="100" spans="1:12" x14ac:dyDescent="0.25">
      <c r="A100" s="18" t="s">
        <v>48</v>
      </c>
      <c r="B100" s="68">
        <v>96</v>
      </c>
      <c r="C100" s="139" t="s">
        <v>728</v>
      </c>
      <c r="D100" s="274">
        <v>13.8</v>
      </c>
      <c r="E100" s="251"/>
      <c r="F100" s="246"/>
      <c r="G100" s="305">
        <v>14.6</v>
      </c>
      <c r="H100" s="309">
        <v>83</v>
      </c>
      <c r="I100" s="308">
        <v>83</v>
      </c>
      <c r="J100" s="239">
        <f t="shared" si="2"/>
        <v>0</v>
      </c>
      <c r="K100" s="230"/>
    </row>
    <row r="101" spans="1:12" x14ac:dyDescent="0.25">
      <c r="A101" s="18" t="s">
        <v>125</v>
      </c>
      <c r="B101" s="68">
        <v>97</v>
      </c>
      <c r="C101" s="139" t="s">
        <v>597</v>
      </c>
      <c r="D101" s="274">
        <v>13.8</v>
      </c>
      <c r="E101" s="251">
        <v>16.8</v>
      </c>
      <c r="F101" s="246"/>
      <c r="G101" s="305"/>
      <c r="H101" s="309">
        <v>14</v>
      </c>
      <c r="I101" s="308">
        <v>14</v>
      </c>
      <c r="J101" s="239">
        <f t="shared" si="2"/>
        <v>0</v>
      </c>
      <c r="K101" s="230"/>
    </row>
    <row r="102" spans="1:12" x14ac:dyDescent="0.25">
      <c r="A102" s="18" t="s">
        <v>190</v>
      </c>
      <c r="B102" s="68">
        <v>98</v>
      </c>
      <c r="C102" s="139" t="s">
        <v>669</v>
      </c>
      <c r="D102" s="274"/>
      <c r="E102" s="251"/>
      <c r="F102" s="246"/>
      <c r="G102" s="305"/>
      <c r="H102" s="309">
        <v>21</v>
      </c>
      <c r="I102" s="308">
        <v>11</v>
      </c>
      <c r="J102" s="325">
        <f t="shared" si="2"/>
        <v>10</v>
      </c>
      <c r="K102" s="230"/>
    </row>
    <row r="103" spans="1:12" x14ac:dyDescent="0.25">
      <c r="A103" s="18" t="s">
        <v>62</v>
      </c>
      <c r="B103" s="68">
        <v>99</v>
      </c>
      <c r="C103" s="139" t="s">
        <v>625</v>
      </c>
      <c r="D103" s="274">
        <v>13.6</v>
      </c>
      <c r="E103" s="251">
        <v>15.6</v>
      </c>
      <c r="F103" s="246">
        <v>13.6</v>
      </c>
      <c r="G103" s="305">
        <v>12.6</v>
      </c>
      <c r="H103" s="309">
        <v>125</v>
      </c>
      <c r="I103" s="308">
        <v>125</v>
      </c>
      <c r="J103" s="239">
        <f t="shared" si="2"/>
        <v>0</v>
      </c>
      <c r="K103" s="228"/>
    </row>
    <row r="104" spans="1:12" x14ac:dyDescent="0.25">
      <c r="A104" s="18" t="s">
        <v>44</v>
      </c>
      <c r="B104" s="68">
        <v>100</v>
      </c>
      <c r="C104" s="139" t="s">
        <v>683</v>
      </c>
      <c r="D104" s="274">
        <v>13.6</v>
      </c>
      <c r="E104" s="251"/>
      <c r="F104" s="246"/>
      <c r="G104" s="305"/>
      <c r="H104" s="309">
        <v>113</v>
      </c>
      <c r="I104" s="308">
        <v>114</v>
      </c>
      <c r="J104" s="239">
        <f t="shared" si="2"/>
        <v>-1</v>
      </c>
      <c r="K104" s="228"/>
    </row>
    <row r="105" spans="1:12" x14ac:dyDescent="0.25">
      <c r="A105" s="18" t="s">
        <v>197</v>
      </c>
      <c r="B105" s="68">
        <v>101</v>
      </c>
      <c r="C105" s="139" t="s">
        <v>706</v>
      </c>
      <c r="D105" s="274">
        <v>13.6</v>
      </c>
      <c r="E105" s="251"/>
      <c r="F105" s="246"/>
      <c r="G105" s="305">
        <v>18.600000000000001</v>
      </c>
      <c r="H105" s="309">
        <v>30</v>
      </c>
      <c r="I105" s="308">
        <v>15</v>
      </c>
      <c r="J105" s="325">
        <f t="shared" si="2"/>
        <v>15</v>
      </c>
      <c r="K105" s="228"/>
    </row>
    <row r="106" spans="1:12" x14ac:dyDescent="0.25">
      <c r="A106" s="18" t="s">
        <v>191</v>
      </c>
      <c r="B106" s="68">
        <v>102</v>
      </c>
      <c r="C106" s="139" t="s">
        <v>709</v>
      </c>
      <c r="D106" s="274">
        <v>12.6</v>
      </c>
      <c r="E106" s="251"/>
      <c r="F106" s="246"/>
      <c r="G106" s="305"/>
      <c r="H106" s="309">
        <v>20</v>
      </c>
      <c r="I106" s="308">
        <v>10</v>
      </c>
      <c r="J106" s="325">
        <f t="shared" si="2"/>
        <v>10</v>
      </c>
      <c r="K106" s="228"/>
    </row>
    <row r="107" spans="1:12" s="3" customFormat="1" x14ac:dyDescent="0.25">
      <c r="A107" s="18" t="s">
        <v>200</v>
      </c>
      <c r="B107" s="68">
        <v>103</v>
      </c>
      <c r="C107" s="139" t="s">
        <v>701</v>
      </c>
      <c r="D107" s="274">
        <v>13.6</v>
      </c>
      <c r="E107" s="251"/>
      <c r="F107" s="246"/>
      <c r="G107" s="305"/>
      <c r="H107" s="309">
        <v>11</v>
      </c>
      <c r="I107" s="308">
        <v>11</v>
      </c>
      <c r="J107" s="239">
        <f t="shared" si="2"/>
        <v>0</v>
      </c>
      <c r="K107" s="228"/>
      <c r="L107" s="4"/>
    </row>
    <row r="108" spans="1:12" s="3" customFormat="1" x14ac:dyDescent="0.25">
      <c r="A108" s="18" t="s">
        <v>118</v>
      </c>
      <c r="B108" s="68">
        <v>104</v>
      </c>
      <c r="C108" s="139" t="s">
        <v>608</v>
      </c>
      <c r="D108" s="274">
        <v>13.8</v>
      </c>
      <c r="E108" s="251">
        <v>16.600000000000001</v>
      </c>
      <c r="F108" s="246"/>
      <c r="G108" s="305">
        <v>15.6</v>
      </c>
      <c r="H108" s="309">
        <v>10</v>
      </c>
      <c r="I108" s="308">
        <v>10</v>
      </c>
      <c r="J108" s="239">
        <f t="shared" si="2"/>
        <v>0</v>
      </c>
      <c r="K108" s="228"/>
      <c r="L108" s="4"/>
    </row>
    <row r="109" spans="1:12" x14ac:dyDescent="0.25">
      <c r="A109" s="18" t="s">
        <v>123</v>
      </c>
      <c r="B109" s="68">
        <v>105</v>
      </c>
      <c r="C109" s="139" t="s">
        <v>603</v>
      </c>
      <c r="D109" s="274">
        <v>13.6</v>
      </c>
      <c r="E109" s="251"/>
      <c r="F109" s="246"/>
      <c r="G109" s="305">
        <v>14.4</v>
      </c>
      <c r="H109" s="309">
        <v>21</v>
      </c>
      <c r="I109" s="308">
        <v>21</v>
      </c>
      <c r="J109" s="239">
        <f t="shared" si="2"/>
        <v>0</v>
      </c>
      <c r="K109" s="230"/>
    </row>
    <row r="110" spans="1:12" x14ac:dyDescent="0.25">
      <c r="A110" s="18" t="s">
        <v>130</v>
      </c>
      <c r="B110" s="68">
        <v>106</v>
      </c>
      <c r="C110" s="139" t="s">
        <v>599</v>
      </c>
      <c r="D110" s="274">
        <v>13.6</v>
      </c>
      <c r="E110" s="251">
        <v>15.6</v>
      </c>
      <c r="F110" s="246"/>
      <c r="G110" s="305">
        <v>13.6</v>
      </c>
      <c r="H110" s="309">
        <v>16</v>
      </c>
      <c r="I110" s="308">
        <v>16</v>
      </c>
      <c r="J110" s="239">
        <f t="shared" si="2"/>
        <v>0</v>
      </c>
      <c r="K110" s="228"/>
    </row>
    <row r="111" spans="1:12" x14ac:dyDescent="0.25">
      <c r="A111" s="18" t="s">
        <v>117</v>
      </c>
      <c r="B111" s="68">
        <v>107</v>
      </c>
      <c r="C111" s="139" t="s">
        <v>607</v>
      </c>
      <c r="D111" s="274">
        <v>12.8</v>
      </c>
      <c r="E111" s="251">
        <v>14.8</v>
      </c>
      <c r="F111" s="246">
        <v>15.6</v>
      </c>
      <c r="G111" s="305">
        <v>15.6</v>
      </c>
      <c r="H111" s="309">
        <v>29</v>
      </c>
      <c r="I111" s="308">
        <v>31</v>
      </c>
      <c r="J111" s="239">
        <f t="shared" si="2"/>
        <v>-2</v>
      </c>
      <c r="K111" s="228"/>
    </row>
    <row r="112" spans="1:12" x14ac:dyDescent="0.25">
      <c r="A112" s="18" t="s">
        <v>119</v>
      </c>
      <c r="B112" s="68">
        <v>108</v>
      </c>
      <c r="C112" s="139" t="s">
        <v>609</v>
      </c>
      <c r="D112" s="274">
        <v>12.8</v>
      </c>
      <c r="E112" s="251"/>
      <c r="F112" s="246">
        <v>14.6</v>
      </c>
      <c r="G112" s="305">
        <v>14.6</v>
      </c>
      <c r="H112" s="309">
        <v>20</v>
      </c>
      <c r="I112" s="308">
        <v>19</v>
      </c>
      <c r="J112" s="239">
        <f t="shared" si="2"/>
        <v>1</v>
      </c>
      <c r="K112" s="228"/>
    </row>
    <row r="113" spans="1:12" x14ac:dyDescent="0.25">
      <c r="A113" s="18" t="s">
        <v>147</v>
      </c>
      <c r="B113" s="68">
        <v>109</v>
      </c>
      <c r="C113" s="139" t="s">
        <v>618</v>
      </c>
      <c r="D113" s="274">
        <v>12.8</v>
      </c>
      <c r="E113" s="251">
        <v>14.6</v>
      </c>
      <c r="F113" s="246"/>
      <c r="G113" s="305">
        <v>12.6</v>
      </c>
      <c r="H113" s="309">
        <v>21</v>
      </c>
      <c r="I113" s="308">
        <v>21</v>
      </c>
      <c r="J113" s="239">
        <f t="shared" si="2"/>
        <v>0</v>
      </c>
      <c r="K113" s="228"/>
      <c r="L113" s="3"/>
    </row>
    <row r="114" spans="1:12" x14ac:dyDescent="0.25">
      <c r="A114" s="18" t="s">
        <v>84</v>
      </c>
      <c r="B114" s="68">
        <v>110</v>
      </c>
      <c r="C114" s="139" t="s">
        <v>687</v>
      </c>
      <c r="D114" s="274">
        <v>12.8</v>
      </c>
      <c r="E114" s="251"/>
      <c r="F114" s="246"/>
      <c r="G114" s="305">
        <v>9.6</v>
      </c>
      <c r="H114" s="309">
        <v>120</v>
      </c>
      <c r="I114" s="308">
        <v>120</v>
      </c>
      <c r="J114" s="239">
        <f t="shared" si="2"/>
        <v>0</v>
      </c>
      <c r="K114" s="228"/>
    </row>
    <row r="115" spans="1:12" x14ac:dyDescent="0.25">
      <c r="A115" s="18" t="s">
        <v>148</v>
      </c>
      <c r="B115" s="68">
        <v>111</v>
      </c>
      <c r="C115" s="139" t="s">
        <v>619</v>
      </c>
      <c r="D115" s="274">
        <v>12.6</v>
      </c>
      <c r="E115" s="251"/>
      <c r="F115" s="246">
        <v>12.6</v>
      </c>
      <c r="G115" s="305"/>
      <c r="H115" s="309">
        <v>10</v>
      </c>
      <c r="I115" s="308">
        <v>10</v>
      </c>
      <c r="J115" s="239">
        <f t="shared" si="2"/>
        <v>0</v>
      </c>
      <c r="K115" s="228"/>
    </row>
    <row r="116" spans="1:12" x14ac:dyDescent="0.25">
      <c r="A116" s="18" t="s">
        <v>116</v>
      </c>
      <c r="B116" s="68">
        <v>112</v>
      </c>
      <c r="C116" s="139" t="s">
        <v>606</v>
      </c>
      <c r="D116" s="274">
        <v>12.6</v>
      </c>
      <c r="E116" s="251"/>
      <c r="F116" s="246"/>
      <c r="G116" s="305">
        <v>14.8</v>
      </c>
      <c r="H116" s="309">
        <v>39</v>
      </c>
      <c r="I116" s="308">
        <v>41</v>
      </c>
      <c r="J116" s="239">
        <f t="shared" si="2"/>
        <v>-2</v>
      </c>
      <c r="K116" s="228"/>
    </row>
    <row r="117" spans="1:12" x14ac:dyDescent="0.25">
      <c r="A117" s="18" t="s">
        <v>199</v>
      </c>
      <c r="B117" s="68">
        <v>113</v>
      </c>
      <c r="C117" s="139" t="s">
        <v>710</v>
      </c>
      <c r="D117" s="274">
        <v>14.6</v>
      </c>
      <c r="E117" s="251"/>
      <c r="F117" s="246"/>
      <c r="G117" s="305"/>
      <c r="H117" s="309">
        <v>20</v>
      </c>
      <c r="I117" s="308">
        <v>10</v>
      </c>
      <c r="J117" s="325">
        <f t="shared" si="2"/>
        <v>10</v>
      </c>
      <c r="K117" s="228"/>
      <c r="L117" s="3"/>
    </row>
    <row r="118" spans="1:12" x14ac:dyDescent="0.25">
      <c r="A118" s="18" t="s">
        <v>436</v>
      </c>
      <c r="B118" s="68">
        <v>114</v>
      </c>
      <c r="C118" s="139" t="s">
        <v>912</v>
      </c>
      <c r="D118" s="274">
        <v>12.6</v>
      </c>
      <c r="E118" s="251"/>
      <c r="F118" s="246"/>
      <c r="G118" s="305"/>
      <c r="H118" s="309">
        <v>12</v>
      </c>
      <c r="I118" s="308">
        <v>12</v>
      </c>
      <c r="J118" s="239">
        <f t="shared" si="2"/>
        <v>0</v>
      </c>
      <c r="K118" s="228"/>
    </row>
    <row r="119" spans="1:12" s="3" customFormat="1" x14ac:dyDescent="0.25">
      <c r="A119" s="18" t="s">
        <v>49</v>
      </c>
      <c r="B119" s="68">
        <v>115</v>
      </c>
      <c r="C119" s="139" t="s">
        <v>680</v>
      </c>
      <c r="D119" s="274">
        <v>12.6</v>
      </c>
      <c r="E119" s="251"/>
      <c r="F119" s="246">
        <v>13.6</v>
      </c>
      <c r="G119" s="305"/>
      <c r="H119" s="309">
        <v>156</v>
      </c>
      <c r="I119" s="308">
        <v>156</v>
      </c>
      <c r="J119" s="239">
        <f t="shared" si="2"/>
        <v>0</v>
      </c>
      <c r="K119" s="228"/>
    </row>
    <row r="120" spans="1:12" x14ac:dyDescent="0.25">
      <c r="A120" s="18" t="s">
        <v>933</v>
      </c>
      <c r="B120" s="68">
        <v>116</v>
      </c>
      <c r="C120" s="139" t="s">
        <v>621</v>
      </c>
      <c r="D120" s="274">
        <v>12.6</v>
      </c>
      <c r="E120" s="251"/>
      <c r="F120" s="246"/>
      <c r="G120" s="305">
        <v>12.6</v>
      </c>
      <c r="H120" s="309">
        <v>21</v>
      </c>
      <c r="I120" s="308">
        <v>15</v>
      </c>
      <c r="J120" s="239">
        <f t="shared" si="2"/>
        <v>6</v>
      </c>
      <c r="K120" s="228"/>
      <c r="L120" s="3"/>
    </row>
    <row r="121" spans="1:12" x14ac:dyDescent="0.25">
      <c r="A121" s="18" t="s">
        <v>184</v>
      </c>
      <c r="B121" s="68">
        <v>117</v>
      </c>
      <c r="C121" s="139" t="s">
        <v>667</v>
      </c>
      <c r="D121" s="274"/>
      <c r="E121" s="251"/>
      <c r="F121" s="246"/>
      <c r="G121" s="305"/>
      <c r="H121" s="309">
        <v>22</v>
      </c>
      <c r="I121" s="308">
        <v>10</v>
      </c>
      <c r="J121" s="325">
        <f t="shared" si="2"/>
        <v>12</v>
      </c>
      <c r="K121" s="230"/>
    </row>
    <row r="122" spans="1:12" x14ac:dyDescent="0.25">
      <c r="A122" s="18" t="s">
        <v>194</v>
      </c>
      <c r="B122" s="68">
        <v>118</v>
      </c>
      <c r="C122" s="139" t="s">
        <v>707</v>
      </c>
      <c r="D122" s="274">
        <v>12.6</v>
      </c>
      <c r="E122" s="251"/>
      <c r="F122" s="246"/>
      <c r="G122" s="305"/>
      <c r="H122" s="309">
        <v>30</v>
      </c>
      <c r="I122" s="308">
        <v>15</v>
      </c>
      <c r="J122" s="325">
        <f t="shared" si="2"/>
        <v>15</v>
      </c>
      <c r="K122" s="228"/>
    </row>
    <row r="123" spans="1:12" s="3" customFormat="1" x14ac:dyDescent="0.25">
      <c r="A123" s="18" t="s">
        <v>193</v>
      </c>
      <c r="B123" s="68">
        <v>119</v>
      </c>
      <c r="C123" s="139" t="s">
        <v>708</v>
      </c>
      <c r="D123" s="274">
        <v>11.4</v>
      </c>
      <c r="E123" s="251"/>
      <c r="F123" s="246"/>
      <c r="G123" s="305"/>
      <c r="H123" s="309">
        <v>16</v>
      </c>
      <c r="I123" s="308">
        <v>10</v>
      </c>
      <c r="J123" s="239">
        <f t="shared" ref="J123:J154" si="3">H123-I123</f>
        <v>6</v>
      </c>
      <c r="K123" s="228"/>
      <c r="L123" s="4"/>
    </row>
    <row r="124" spans="1:12" x14ac:dyDescent="0.25">
      <c r="A124" s="18" t="s">
        <v>201</v>
      </c>
      <c r="B124" s="68">
        <v>120</v>
      </c>
      <c r="C124" s="139" t="s">
        <v>694</v>
      </c>
      <c r="D124" s="274">
        <v>12.6</v>
      </c>
      <c r="E124" s="251">
        <v>8.6</v>
      </c>
      <c r="F124" s="246"/>
      <c r="G124" s="305">
        <v>10.6</v>
      </c>
      <c r="H124" s="309">
        <v>29</v>
      </c>
      <c r="I124" s="308">
        <v>29</v>
      </c>
      <c r="J124" s="239">
        <f t="shared" si="3"/>
        <v>0</v>
      </c>
      <c r="K124" s="228"/>
    </row>
    <row r="125" spans="1:12" x14ac:dyDescent="0.25">
      <c r="A125" s="18" t="s">
        <v>54</v>
      </c>
      <c r="B125" s="68">
        <v>121</v>
      </c>
      <c r="C125" s="139" t="s">
        <v>675</v>
      </c>
      <c r="D125" s="274">
        <v>11.8</v>
      </c>
      <c r="E125" s="251">
        <v>12.6</v>
      </c>
      <c r="F125" s="246"/>
      <c r="G125" s="305">
        <v>10.6</v>
      </c>
      <c r="H125" s="309">
        <v>69</v>
      </c>
      <c r="I125" s="308">
        <v>69</v>
      </c>
      <c r="J125" s="239">
        <f t="shared" si="3"/>
        <v>0</v>
      </c>
      <c r="K125" s="228"/>
    </row>
    <row r="126" spans="1:12" x14ac:dyDescent="0.25">
      <c r="A126" s="18" t="s">
        <v>433</v>
      </c>
      <c r="B126" s="68">
        <v>122</v>
      </c>
      <c r="C126" s="139" t="s">
        <v>583</v>
      </c>
      <c r="D126" s="274">
        <v>11.6</v>
      </c>
      <c r="E126" s="251"/>
      <c r="F126" s="246"/>
      <c r="G126" s="305"/>
      <c r="H126" s="309">
        <v>12</v>
      </c>
      <c r="I126" s="308">
        <v>12</v>
      </c>
      <c r="J126" s="239">
        <f t="shared" si="3"/>
        <v>0</v>
      </c>
      <c r="K126" s="228"/>
    </row>
    <row r="127" spans="1:12" x14ac:dyDescent="0.25">
      <c r="A127" s="18" t="s">
        <v>428</v>
      </c>
      <c r="B127" s="68">
        <v>123</v>
      </c>
      <c r="C127" s="139" t="s">
        <v>587</v>
      </c>
      <c r="D127" s="274">
        <v>11.6</v>
      </c>
      <c r="E127" s="251"/>
      <c r="F127" s="246"/>
      <c r="G127" s="305"/>
      <c r="H127" s="309">
        <v>30</v>
      </c>
      <c r="I127" s="308">
        <v>22</v>
      </c>
      <c r="J127" s="239">
        <f t="shared" si="3"/>
        <v>8</v>
      </c>
      <c r="K127" s="228"/>
    </row>
    <row r="128" spans="1:12" x14ac:dyDescent="0.25">
      <c r="A128" s="18" t="s">
        <v>432</v>
      </c>
      <c r="B128" s="68">
        <v>124</v>
      </c>
      <c r="C128" s="139" t="s">
        <v>585</v>
      </c>
      <c r="D128" s="274">
        <v>11.6</v>
      </c>
      <c r="E128" s="251"/>
      <c r="F128" s="246"/>
      <c r="G128" s="305"/>
      <c r="H128" s="309">
        <v>20</v>
      </c>
      <c r="I128" s="308">
        <v>15</v>
      </c>
      <c r="J128" s="239">
        <f t="shared" si="3"/>
        <v>5</v>
      </c>
      <c r="K128" s="228"/>
    </row>
    <row r="129" spans="1:12" x14ac:dyDescent="0.25">
      <c r="A129" s="18" t="s">
        <v>145</v>
      </c>
      <c r="B129" s="68">
        <v>125</v>
      </c>
      <c r="C129" s="139" t="s">
        <v>615</v>
      </c>
      <c r="D129" s="274">
        <v>11.6</v>
      </c>
      <c r="E129" s="251"/>
      <c r="F129" s="246"/>
      <c r="G129" s="305">
        <v>12.6</v>
      </c>
      <c r="H129" s="309">
        <v>21</v>
      </c>
      <c r="I129" s="308">
        <v>21</v>
      </c>
      <c r="J129" s="239">
        <f t="shared" si="3"/>
        <v>0</v>
      </c>
      <c r="K129" s="228"/>
    </row>
    <row r="130" spans="1:12" x14ac:dyDescent="0.25">
      <c r="A130" s="18" t="s">
        <v>195</v>
      </c>
      <c r="B130" s="68">
        <v>126</v>
      </c>
      <c r="C130" s="139" t="s">
        <v>703</v>
      </c>
      <c r="D130" s="274">
        <v>11.6</v>
      </c>
      <c r="E130" s="251"/>
      <c r="F130" s="246"/>
      <c r="G130" s="305"/>
      <c r="H130" s="309">
        <v>20</v>
      </c>
      <c r="I130" s="308">
        <v>10</v>
      </c>
      <c r="J130" s="325">
        <f t="shared" si="3"/>
        <v>10</v>
      </c>
      <c r="K130" s="228"/>
      <c r="L130" s="3"/>
    </row>
    <row r="131" spans="1:12" x14ac:dyDescent="0.25">
      <c r="A131" s="18" t="s">
        <v>192</v>
      </c>
      <c r="B131" s="68">
        <v>127</v>
      </c>
      <c r="C131" s="139" t="s">
        <v>711</v>
      </c>
      <c r="D131" s="274">
        <v>10.4</v>
      </c>
      <c r="E131" s="251"/>
      <c r="F131" s="246"/>
      <c r="G131" s="305"/>
      <c r="H131" s="309">
        <v>16</v>
      </c>
      <c r="I131" s="308">
        <v>10</v>
      </c>
      <c r="J131" s="239">
        <f t="shared" si="3"/>
        <v>6</v>
      </c>
      <c r="K131" s="228"/>
    </row>
    <row r="132" spans="1:12" s="3" customFormat="1" x14ac:dyDescent="0.25">
      <c r="A132" s="18" t="s">
        <v>87</v>
      </c>
      <c r="B132" s="68">
        <v>128</v>
      </c>
      <c r="C132" s="139" t="s">
        <v>688</v>
      </c>
      <c r="D132" s="274">
        <v>11.6</v>
      </c>
      <c r="E132" s="251">
        <v>11.6</v>
      </c>
      <c r="F132" s="246"/>
      <c r="G132" s="305">
        <v>9.6</v>
      </c>
      <c r="H132" s="309">
        <v>20</v>
      </c>
      <c r="I132" s="308">
        <v>24</v>
      </c>
      <c r="J132" s="239">
        <f t="shared" si="3"/>
        <v>-4</v>
      </c>
      <c r="K132" s="228"/>
      <c r="L132" s="4"/>
    </row>
    <row r="133" spans="1:12" x14ac:dyDescent="0.25">
      <c r="A133" s="18" t="s">
        <v>88</v>
      </c>
      <c r="B133" s="68">
        <v>129</v>
      </c>
      <c r="C133" s="139" t="s">
        <v>689</v>
      </c>
      <c r="D133" s="274"/>
      <c r="E133" s="251"/>
      <c r="F133" s="246"/>
      <c r="G133" s="305">
        <v>13.6</v>
      </c>
      <c r="H133" s="309">
        <v>21</v>
      </c>
      <c r="I133" s="308">
        <v>23</v>
      </c>
      <c r="J133" s="239">
        <f t="shared" si="3"/>
        <v>-2</v>
      </c>
      <c r="K133" s="228"/>
      <c r="L133" s="3"/>
    </row>
    <row r="134" spans="1:12" x14ac:dyDescent="0.25">
      <c r="A134" s="18" t="s">
        <v>85</v>
      </c>
      <c r="B134" s="68">
        <v>130</v>
      </c>
      <c r="C134" s="139" t="s">
        <v>690</v>
      </c>
      <c r="D134" s="274">
        <v>13.6</v>
      </c>
      <c r="E134" s="251"/>
      <c r="F134" s="246"/>
      <c r="G134" s="305"/>
      <c r="H134" s="309">
        <v>21</v>
      </c>
      <c r="I134" s="308">
        <v>24</v>
      </c>
      <c r="J134" s="239">
        <f t="shared" si="3"/>
        <v>-3</v>
      </c>
      <c r="K134" s="228"/>
      <c r="L134" s="3"/>
    </row>
    <row r="135" spans="1:12" x14ac:dyDescent="0.25">
      <c r="A135" s="18" t="s">
        <v>86</v>
      </c>
      <c r="B135" s="68">
        <v>131</v>
      </c>
      <c r="C135" s="139" t="s">
        <v>686</v>
      </c>
      <c r="D135" s="274">
        <v>10.6</v>
      </c>
      <c r="E135" s="251"/>
      <c r="F135" s="246"/>
      <c r="G135" s="305"/>
      <c r="H135" s="309">
        <v>22</v>
      </c>
      <c r="I135" s="308">
        <v>12</v>
      </c>
      <c r="J135" s="325">
        <f t="shared" si="3"/>
        <v>10</v>
      </c>
      <c r="K135" s="228"/>
      <c r="L135" s="3"/>
    </row>
    <row r="136" spans="1:12" x14ac:dyDescent="0.25">
      <c r="A136" s="18" t="s">
        <v>187</v>
      </c>
      <c r="B136" s="68">
        <v>132</v>
      </c>
      <c r="C136" s="139" t="s">
        <v>663</v>
      </c>
      <c r="D136" s="274">
        <v>13.8</v>
      </c>
      <c r="E136" s="251"/>
      <c r="F136" s="246"/>
      <c r="G136" s="305"/>
      <c r="H136" s="309">
        <v>22</v>
      </c>
      <c r="I136" s="308">
        <v>11</v>
      </c>
      <c r="J136" s="325">
        <f t="shared" si="3"/>
        <v>11</v>
      </c>
      <c r="K136" s="228"/>
    </row>
    <row r="137" spans="1:12" x14ac:dyDescent="0.25">
      <c r="A137" s="18" t="s">
        <v>189</v>
      </c>
      <c r="B137" s="68">
        <v>133</v>
      </c>
      <c r="C137" s="139" t="s">
        <v>665</v>
      </c>
      <c r="D137" s="274">
        <v>13.6</v>
      </c>
      <c r="E137" s="251"/>
      <c r="F137" s="246"/>
      <c r="G137" s="305"/>
      <c r="H137" s="309">
        <v>21</v>
      </c>
      <c r="I137" s="308">
        <v>11</v>
      </c>
      <c r="J137" s="325">
        <f t="shared" si="3"/>
        <v>10</v>
      </c>
      <c r="K137" s="230"/>
    </row>
    <row r="138" spans="1:12" x14ac:dyDescent="0.25">
      <c r="A138" s="18" t="s">
        <v>185</v>
      </c>
      <c r="B138" s="68">
        <v>134</v>
      </c>
      <c r="C138" s="139" t="s">
        <v>666</v>
      </c>
      <c r="D138" s="274"/>
      <c r="E138" s="251"/>
      <c r="F138" s="246"/>
      <c r="G138" s="305"/>
      <c r="H138" s="309">
        <v>22</v>
      </c>
      <c r="I138" s="308">
        <v>11</v>
      </c>
      <c r="J138" s="325">
        <f t="shared" si="3"/>
        <v>11</v>
      </c>
      <c r="K138" s="228"/>
    </row>
    <row r="139" spans="1:12" x14ac:dyDescent="0.25">
      <c r="A139" s="18" t="s">
        <v>188</v>
      </c>
      <c r="B139" s="68">
        <v>135</v>
      </c>
      <c r="C139" s="139" t="s">
        <v>664</v>
      </c>
      <c r="D139" s="274">
        <v>11.8</v>
      </c>
      <c r="E139" s="251"/>
      <c r="F139" s="246"/>
      <c r="G139" s="305"/>
      <c r="H139" s="309">
        <v>22</v>
      </c>
      <c r="I139" s="308">
        <v>11</v>
      </c>
      <c r="J139" s="325">
        <f t="shared" si="3"/>
        <v>11</v>
      </c>
      <c r="K139" s="230"/>
    </row>
    <row r="140" spans="1:12" x14ac:dyDescent="0.25">
      <c r="A140" s="18" t="s">
        <v>939</v>
      </c>
      <c r="B140" s="68">
        <v>136</v>
      </c>
      <c r="C140" s="139" t="s">
        <v>641</v>
      </c>
      <c r="D140" s="274">
        <v>11.1</v>
      </c>
      <c r="E140" s="251"/>
      <c r="F140" s="246"/>
      <c r="G140" s="305"/>
      <c r="H140" s="309">
        <v>4</v>
      </c>
      <c r="I140" s="308">
        <v>4</v>
      </c>
      <c r="J140" s="239">
        <f t="shared" si="3"/>
        <v>0</v>
      </c>
      <c r="K140" s="228"/>
    </row>
    <row r="141" spans="1:12" x14ac:dyDescent="0.25">
      <c r="A141" s="18" t="s">
        <v>155</v>
      </c>
      <c r="B141" s="68">
        <v>137</v>
      </c>
      <c r="C141" s="139" t="s">
        <v>576</v>
      </c>
      <c r="D141" s="274">
        <v>11.6</v>
      </c>
      <c r="E141" s="251">
        <v>13.6</v>
      </c>
      <c r="F141" s="246"/>
      <c r="G141" s="305">
        <v>16.600000000000001</v>
      </c>
      <c r="H141" s="309">
        <v>32</v>
      </c>
      <c r="I141" s="308">
        <v>32</v>
      </c>
      <c r="J141" s="239">
        <f t="shared" si="3"/>
        <v>0</v>
      </c>
      <c r="K141" s="228"/>
    </row>
    <row r="142" spans="1:12" x14ac:dyDescent="0.25">
      <c r="A142" s="18" t="s">
        <v>153</v>
      </c>
      <c r="B142" s="68">
        <v>138</v>
      </c>
      <c r="C142" s="139" t="s">
        <v>575</v>
      </c>
      <c r="D142" s="274">
        <v>10.4</v>
      </c>
      <c r="E142" s="251"/>
      <c r="F142" s="246"/>
      <c r="G142" s="305">
        <v>12.6</v>
      </c>
      <c r="H142" s="309">
        <v>32</v>
      </c>
      <c r="I142" s="308">
        <v>32</v>
      </c>
      <c r="J142" s="239">
        <f t="shared" si="3"/>
        <v>0</v>
      </c>
      <c r="K142" s="228"/>
    </row>
    <row r="143" spans="1:12" x14ac:dyDescent="0.25">
      <c r="A143" s="18" t="s">
        <v>434</v>
      </c>
      <c r="B143" s="68">
        <v>139</v>
      </c>
      <c r="C143" s="139" t="s">
        <v>584</v>
      </c>
      <c r="D143" s="274">
        <v>10.6</v>
      </c>
      <c r="E143" s="251"/>
      <c r="F143" s="246"/>
      <c r="G143" s="305"/>
      <c r="H143" s="309">
        <v>12</v>
      </c>
      <c r="I143" s="308">
        <v>12</v>
      </c>
      <c r="J143" s="239">
        <f t="shared" si="3"/>
        <v>0</v>
      </c>
      <c r="K143" s="228"/>
    </row>
    <row r="144" spans="1:12" x14ac:dyDescent="0.25">
      <c r="A144" s="18" t="s">
        <v>154</v>
      </c>
      <c r="B144" s="68">
        <v>140</v>
      </c>
      <c r="C144" s="139" t="s">
        <v>573</v>
      </c>
      <c r="D144" s="274">
        <v>9.6</v>
      </c>
      <c r="E144" s="251">
        <v>14.6</v>
      </c>
      <c r="F144" s="246"/>
      <c r="G144" s="305">
        <v>12.6</v>
      </c>
      <c r="H144" s="309">
        <v>16</v>
      </c>
      <c r="I144" s="308">
        <v>16</v>
      </c>
      <c r="J144" s="239">
        <f t="shared" si="3"/>
        <v>0</v>
      </c>
      <c r="K144" s="228"/>
    </row>
    <row r="145" spans="1:12" x14ac:dyDescent="0.25">
      <c r="A145" s="18" t="s">
        <v>204</v>
      </c>
      <c r="B145" s="68">
        <v>141</v>
      </c>
      <c r="C145" s="139" t="s">
        <v>732</v>
      </c>
      <c r="D145" s="274">
        <v>10.6</v>
      </c>
      <c r="E145" s="251"/>
      <c r="F145" s="246"/>
      <c r="G145" s="305"/>
      <c r="H145" s="309">
        <v>18</v>
      </c>
      <c r="I145" s="308">
        <v>17</v>
      </c>
      <c r="J145" s="239">
        <f t="shared" si="3"/>
        <v>1</v>
      </c>
      <c r="K145" s="228"/>
    </row>
    <row r="146" spans="1:12" s="3" customFormat="1" x14ac:dyDescent="0.25">
      <c r="A146" s="18" t="s">
        <v>203</v>
      </c>
      <c r="B146" s="68">
        <v>142</v>
      </c>
      <c r="C146" s="139" t="s">
        <v>734</v>
      </c>
      <c r="D146" s="274">
        <v>9.6</v>
      </c>
      <c r="E146" s="251"/>
      <c r="F146" s="246"/>
      <c r="G146" s="305"/>
      <c r="H146" s="309">
        <v>41</v>
      </c>
      <c r="I146" s="308">
        <v>39</v>
      </c>
      <c r="J146" s="239">
        <f t="shared" si="3"/>
        <v>2</v>
      </c>
      <c r="K146" s="228"/>
      <c r="L146" s="4"/>
    </row>
    <row r="147" spans="1:12" x14ac:dyDescent="0.25">
      <c r="A147" s="18" t="s">
        <v>206</v>
      </c>
      <c r="B147" s="68">
        <v>143</v>
      </c>
      <c r="C147" s="139" t="s">
        <v>736</v>
      </c>
      <c r="D147" s="274">
        <v>10.6</v>
      </c>
      <c r="E147" s="251">
        <v>11.6</v>
      </c>
      <c r="F147" s="246"/>
      <c r="G147" s="305">
        <v>13.6</v>
      </c>
      <c r="H147" s="309">
        <v>39</v>
      </c>
      <c r="I147" s="308">
        <v>32</v>
      </c>
      <c r="J147" s="239">
        <f t="shared" si="3"/>
        <v>7</v>
      </c>
      <c r="K147" s="228"/>
    </row>
    <row r="148" spans="1:12" x14ac:dyDescent="0.25">
      <c r="A148" s="18" t="s">
        <v>205</v>
      </c>
      <c r="B148" s="68">
        <v>144</v>
      </c>
      <c r="C148" s="139" t="s">
        <v>733</v>
      </c>
      <c r="D148" s="274">
        <v>8.6</v>
      </c>
      <c r="E148" s="251"/>
      <c r="F148" s="246"/>
      <c r="G148" s="305"/>
      <c r="H148" s="309">
        <v>31</v>
      </c>
      <c r="I148" s="308">
        <v>28</v>
      </c>
      <c r="J148" s="239">
        <f t="shared" si="3"/>
        <v>3</v>
      </c>
      <c r="K148" s="228"/>
    </row>
    <row r="149" spans="1:12" x14ac:dyDescent="0.25">
      <c r="A149" s="18" t="s">
        <v>435</v>
      </c>
      <c r="B149" s="68">
        <v>145</v>
      </c>
      <c r="C149" s="139" t="s">
        <v>581</v>
      </c>
      <c r="D149" s="274">
        <v>9.4</v>
      </c>
      <c r="E149" s="251"/>
      <c r="F149" s="246"/>
      <c r="G149" s="305"/>
      <c r="H149" s="309">
        <v>10</v>
      </c>
      <c r="I149" s="308">
        <v>9</v>
      </c>
      <c r="J149" s="239">
        <f t="shared" si="3"/>
        <v>1</v>
      </c>
      <c r="K149" s="230"/>
    </row>
    <row r="150" spans="1:12" x14ac:dyDescent="0.25">
      <c r="A150" s="18" t="s">
        <v>156</v>
      </c>
      <c r="B150" s="68">
        <v>146</v>
      </c>
      <c r="C150" s="139" t="s">
        <v>572</v>
      </c>
      <c r="D150" s="274">
        <v>9.6</v>
      </c>
      <c r="E150" s="251"/>
      <c r="F150" s="246"/>
      <c r="G150" s="305">
        <v>12.6</v>
      </c>
      <c r="H150" s="309">
        <v>16</v>
      </c>
      <c r="I150" s="308">
        <v>16</v>
      </c>
      <c r="J150" s="239">
        <f t="shared" si="3"/>
        <v>0</v>
      </c>
      <c r="K150" s="228"/>
    </row>
    <row r="151" spans="1:12" x14ac:dyDescent="0.25">
      <c r="A151" s="18" t="s">
        <v>149</v>
      </c>
      <c r="B151" s="68">
        <v>147</v>
      </c>
      <c r="C151" s="139" t="s">
        <v>614</v>
      </c>
      <c r="D151" s="274">
        <v>9.6</v>
      </c>
      <c r="E151" s="251"/>
      <c r="F151" s="246"/>
      <c r="G151" s="305">
        <v>12.6</v>
      </c>
      <c r="H151" s="309">
        <v>21</v>
      </c>
      <c r="I151" s="308">
        <v>21</v>
      </c>
      <c r="J151" s="239">
        <f t="shared" si="3"/>
        <v>0</v>
      </c>
      <c r="K151" s="228"/>
    </row>
    <row r="152" spans="1:12" s="3" customFormat="1" x14ac:dyDescent="0.25">
      <c r="A152" s="18" t="s">
        <v>151</v>
      </c>
      <c r="B152" s="68">
        <v>148</v>
      </c>
      <c r="C152" s="139" t="s">
        <v>613</v>
      </c>
      <c r="D152" s="274">
        <v>9.4</v>
      </c>
      <c r="E152" s="251"/>
      <c r="F152" s="246"/>
      <c r="G152" s="305">
        <v>11.6</v>
      </c>
      <c r="H152" s="309">
        <v>21</v>
      </c>
      <c r="I152" s="308">
        <v>21</v>
      </c>
      <c r="J152" s="239">
        <f t="shared" si="3"/>
        <v>0</v>
      </c>
      <c r="K152" s="228"/>
      <c r="L152" s="4"/>
    </row>
    <row r="153" spans="1:12" x14ac:dyDescent="0.25">
      <c r="A153" s="18" t="s">
        <v>186</v>
      </c>
      <c r="B153" s="68">
        <v>149</v>
      </c>
      <c r="C153" s="139" t="s">
        <v>661</v>
      </c>
      <c r="D153" s="274">
        <v>8.6</v>
      </c>
      <c r="E153" s="251"/>
      <c r="F153" s="246"/>
      <c r="G153" s="305"/>
      <c r="H153" s="309">
        <v>22</v>
      </c>
      <c r="I153" s="308">
        <v>11</v>
      </c>
      <c r="J153" s="325">
        <f t="shared" si="3"/>
        <v>11</v>
      </c>
      <c r="K153" s="228"/>
    </row>
    <row r="154" spans="1:12" x14ac:dyDescent="0.25">
      <c r="A154" s="18" t="s">
        <v>183</v>
      </c>
      <c r="B154" s="68">
        <v>150</v>
      </c>
      <c r="C154" s="139" t="s">
        <v>662</v>
      </c>
      <c r="D154" s="274"/>
      <c r="E154" s="251"/>
      <c r="F154" s="246"/>
      <c r="G154" s="305"/>
      <c r="H154" s="309">
        <v>22</v>
      </c>
      <c r="I154" s="308">
        <v>10</v>
      </c>
      <c r="J154" s="325">
        <f t="shared" si="3"/>
        <v>12</v>
      </c>
      <c r="K154" s="228"/>
    </row>
    <row r="155" spans="1:12" x14ac:dyDescent="0.25">
      <c r="A155" s="18" t="s">
        <v>431</v>
      </c>
      <c r="B155" s="68">
        <v>151</v>
      </c>
      <c r="C155" s="139" t="s">
        <v>586</v>
      </c>
      <c r="D155" s="274">
        <v>9.6</v>
      </c>
      <c r="E155" s="251">
        <v>11.6</v>
      </c>
      <c r="F155" s="246"/>
      <c r="G155" s="305"/>
      <c r="H155" s="309">
        <v>19</v>
      </c>
      <c r="I155" s="308">
        <v>19</v>
      </c>
      <c r="J155" s="239">
        <f t="shared" ref="J155:J186" si="4">H155-I155</f>
        <v>0</v>
      </c>
      <c r="K155" s="228"/>
    </row>
    <row r="156" spans="1:12" x14ac:dyDescent="0.25">
      <c r="A156" s="18" t="s">
        <v>430</v>
      </c>
      <c r="B156" s="68">
        <v>152</v>
      </c>
      <c r="C156" s="139" t="s">
        <v>582</v>
      </c>
      <c r="D156" s="274">
        <v>9.6</v>
      </c>
      <c r="E156" s="251"/>
      <c r="F156" s="246"/>
      <c r="G156" s="305"/>
      <c r="H156" s="309">
        <v>10</v>
      </c>
      <c r="I156" s="308">
        <v>10</v>
      </c>
      <c r="J156" s="239">
        <f t="shared" si="4"/>
        <v>0</v>
      </c>
      <c r="K156" s="228"/>
    </row>
    <row r="157" spans="1:12" x14ac:dyDescent="0.25">
      <c r="A157" s="18" t="s">
        <v>429</v>
      </c>
      <c r="B157" s="68">
        <v>153</v>
      </c>
      <c r="C157" s="139" t="s">
        <v>588</v>
      </c>
      <c r="D157" s="274">
        <v>9.6</v>
      </c>
      <c r="E157" s="251"/>
      <c r="F157" s="246"/>
      <c r="G157" s="305"/>
      <c r="H157" s="309">
        <v>10</v>
      </c>
      <c r="I157" s="308">
        <v>10</v>
      </c>
      <c r="J157" s="239">
        <f t="shared" si="4"/>
        <v>0</v>
      </c>
      <c r="K157" s="228"/>
    </row>
    <row r="158" spans="1:12" ht="16.5" x14ac:dyDescent="0.25">
      <c r="A158" s="18" t="s">
        <v>146</v>
      </c>
      <c r="B158" s="68">
        <v>154</v>
      </c>
      <c r="C158" s="139" t="s">
        <v>620</v>
      </c>
      <c r="D158" s="274">
        <v>8.6</v>
      </c>
      <c r="E158" s="251"/>
      <c r="F158" s="246"/>
      <c r="G158" s="305">
        <v>10.6</v>
      </c>
      <c r="H158" s="309">
        <v>21</v>
      </c>
      <c r="I158" s="308">
        <v>10</v>
      </c>
      <c r="J158" s="325">
        <f t="shared" si="4"/>
        <v>11</v>
      </c>
      <c r="K158" s="326" t="s">
        <v>1192</v>
      </c>
    </row>
    <row r="159" spans="1:12" x14ac:dyDescent="0.25">
      <c r="A159" s="18" t="s">
        <v>144</v>
      </c>
      <c r="B159" s="68">
        <v>155</v>
      </c>
      <c r="C159" s="139" t="s">
        <v>622</v>
      </c>
      <c r="D159" s="274">
        <v>8.6</v>
      </c>
      <c r="E159" s="251"/>
      <c r="F159" s="246"/>
      <c r="G159" s="305">
        <v>12.6</v>
      </c>
      <c r="H159" s="309">
        <v>21</v>
      </c>
      <c r="I159" s="308">
        <v>21</v>
      </c>
      <c r="J159" s="239">
        <f t="shared" si="4"/>
        <v>0</v>
      </c>
      <c r="K159" s="228"/>
      <c r="L159" s="3"/>
    </row>
    <row r="160" spans="1:12" x14ac:dyDescent="0.25">
      <c r="A160" s="18" t="s">
        <v>150</v>
      </c>
      <c r="B160" s="68">
        <v>156</v>
      </c>
      <c r="C160" s="139" t="s">
        <v>616</v>
      </c>
      <c r="D160" s="274">
        <v>10.6</v>
      </c>
      <c r="E160" s="251"/>
      <c r="F160" s="246"/>
      <c r="G160" s="305">
        <v>12.6</v>
      </c>
      <c r="H160" s="309">
        <v>6</v>
      </c>
      <c r="I160" s="308">
        <v>10</v>
      </c>
      <c r="J160" s="239">
        <f t="shared" si="4"/>
        <v>-4</v>
      </c>
      <c r="K160" s="228"/>
    </row>
    <row r="161" spans="1:12" ht="16.5" x14ac:dyDescent="0.25">
      <c r="A161" s="18" t="s">
        <v>143</v>
      </c>
      <c r="B161" s="68">
        <v>157</v>
      </c>
      <c r="C161" s="139" t="s">
        <v>617</v>
      </c>
      <c r="D161" s="274">
        <v>8.4</v>
      </c>
      <c r="E161" s="251"/>
      <c r="F161" s="246"/>
      <c r="G161" s="305">
        <v>12.6</v>
      </c>
      <c r="H161" s="309">
        <v>10</v>
      </c>
      <c r="I161" s="308">
        <v>21</v>
      </c>
      <c r="J161" s="325">
        <f t="shared" si="4"/>
        <v>-11</v>
      </c>
      <c r="K161" s="326" t="s">
        <v>1193</v>
      </c>
    </row>
    <row r="162" spans="1:12" ht="15.75" customHeight="1" x14ac:dyDescent="0.25">
      <c r="A162" s="18" t="s">
        <v>384</v>
      </c>
      <c r="B162" s="68">
        <v>158</v>
      </c>
      <c r="C162" s="139" t="s">
        <v>695</v>
      </c>
      <c r="D162" s="274">
        <v>12.6</v>
      </c>
      <c r="E162" s="251"/>
      <c r="F162" s="246"/>
      <c r="G162" s="305"/>
      <c r="H162" s="309">
        <v>11</v>
      </c>
      <c r="I162" s="308">
        <v>11</v>
      </c>
      <c r="J162" s="239">
        <f t="shared" si="4"/>
        <v>0</v>
      </c>
      <c r="K162" s="228"/>
    </row>
    <row r="163" spans="1:12" s="3" customFormat="1" x14ac:dyDescent="0.25">
      <c r="A163" s="18" t="s">
        <v>381</v>
      </c>
      <c r="B163" s="68">
        <v>159</v>
      </c>
      <c r="C163" s="139" t="s">
        <v>692</v>
      </c>
      <c r="D163" s="274">
        <v>12.4</v>
      </c>
      <c r="E163" s="251"/>
      <c r="F163" s="246"/>
      <c r="G163" s="305">
        <v>16.600000000000001</v>
      </c>
      <c r="H163" s="309">
        <v>11</v>
      </c>
      <c r="I163" s="308">
        <v>11</v>
      </c>
      <c r="J163" s="239">
        <f t="shared" si="4"/>
        <v>0</v>
      </c>
      <c r="K163" s="230"/>
      <c r="L163" s="4"/>
    </row>
    <row r="164" spans="1:12" x14ac:dyDescent="0.25">
      <c r="A164" s="18" t="s">
        <v>382</v>
      </c>
      <c r="B164" s="68">
        <v>160</v>
      </c>
      <c r="C164" s="139" t="s">
        <v>696</v>
      </c>
      <c r="D164" s="274">
        <v>9.6</v>
      </c>
      <c r="E164" s="251"/>
      <c r="F164" s="246"/>
      <c r="G164" s="305"/>
      <c r="H164" s="309">
        <v>11</v>
      </c>
      <c r="I164" s="308">
        <v>11</v>
      </c>
      <c r="J164" s="239">
        <f t="shared" si="4"/>
        <v>0</v>
      </c>
      <c r="K164" s="228"/>
    </row>
    <row r="165" spans="1:12" x14ac:dyDescent="0.25">
      <c r="A165" s="18" t="s">
        <v>383</v>
      </c>
      <c r="B165" s="68">
        <v>161</v>
      </c>
      <c r="C165" s="139" t="s">
        <v>697</v>
      </c>
      <c r="D165" s="274">
        <v>10.6</v>
      </c>
      <c r="E165" s="251"/>
      <c r="F165" s="246"/>
      <c r="G165" s="305"/>
      <c r="H165" s="309">
        <v>11</v>
      </c>
      <c r="I165" s="308">
        <v>11</v>
      </c>
      <c r="J165" s="239">
        <f t="shared" si="4"/>
        <v>0</v>
      </c>
      <c r="K165" s="228"/>
    </row>
    <row r="166" spans="1:12" x14ac:dyDescent="0.25">
      <c r="A166" s="18" t="s">
        <v>380</v>
      </c>
      <c r="B166" s="68">
        <v>162</v>
      </c>
      <c r="C166" s="139" t="s">
        <v>700</v>
      </c>
      <c r="D166" s="274">
        <v>8.6</v>
      </c>
      <c r="E166" s="251"/>
      <c r="F166" s="246"/>
      <c r="G166" s="305"/>
      <c r="H166" s="309">
        <v>10</v>
      </c>
      <c r="I166" s="308">
        <v>10</v>
      </c>
      <c r="J166" s="239">
        <f t="shared" si="4"/>
        <v>0</v>
      </c>
      <c r="K166" s="228"/>
    </row>
    <row r="167" spans="1:12" x14ac:dyDescent="0.25">
      <c r="A167" s="18" t="s">
        <v>377</v>
      </c>
      <c r="B167" s="68">
        <v>163</v>
      </c>
      <c r="C167" s="139" t="s">
        <v>698</v>
      </c>
      <c r="D167" s="274"/>
      <c r="E167" s="251"/>
      <c r="F167" s="246"/>
      <c r="G167" s="305"/>
      <c r="H167" s="309">
        <v>11</v>
      </c>
      <c r="I167" s="308">
        <v>11</v>
      </c>
      <c r="J167" s="239">
        <f t="shared" si="4"/>
        <v>0</v>
      </c>
      <c r="K167" s="228"/>
    </row>
    <row r="168" spans="1:12" x14ac:dyDescent="0.25">
      <c r="A168" s="18" t="s">
        <v>379</v>
      </c>
      <c r="B168" s="68">
        <v>164</v>
      </c>
      <c r="C168" s="139" t="s">
        <v>693</v>
      </c>
      <c r="D168" s="274"/>
      <c r="E168" s="251"/>
      <c r="F168" s="246"/>
      <c r="G168" s="305"/>
      <c r="H168" s="309">
        <v>11</v>
      </c>
      <c r="I168" s="308">
        <v>11</v>
      </c>
      <c r="J168" s="239">
        <f t="shared" si="4"/>
        <v>0</v>
      </c>
      <c r="K168" s="228"/>
    </row>
    <row r="169" spans="1:12" s="3" customFormat="1" x14ac:dyDescent="0.25">
      <c r="A169" s="18" t="s">
        <v>378</v>
      </c>
      <c r="B169" s="68">
        <v>165</v>
      </c>
      <c r="C169" s="139" t="s">
        <v>699</v>
      </c>
      <c r="D169" s="274"/>
      <c r="E169" s="251"/>
      <c r="F169" s="246"/>
      <c r="G169" s="305"/>
      <c r="H169" s="309">
        <v>11</v>
      </c>
      <c r="I169" s="308">
        <v>11</v>
      </c>
      <c r="J169" s="239">
        <f t="shared" si="4"/>
        <v>0</v>
      </c>
      <c r="K169" s="228"/>
      <c r="L169" s="4"/>
    </row>
    <row r="170" spans="1:12" x14ac:dyDescent="0.25">
      <c r="A170" s="18" t="s">
        <v>207</v>
      </c>
      <c r="B170" s="68">
        <v>166</v>
      </c>
      <c r="C170" s="139" t="s">
        <v>727</v>
      </c>
      <c r="D170" s="274"/>
      <c r="E170" s="251"/>
      <c r="F170" s="246"/>
      <c r="G170" s="305"/>
      <c r="H170" s="309">
        <v>18</v>
      </c>
      <c r="I170" s="308">
        <v>18</v>
      </c>
      <c r="J170" s="239">
        <f t="shared" si="4"/>
        <v>0</v>
      </c>
      <c r="K170" s="228"/>
    </row>
    <row r="171" spans="1:12" x14ac:dyDescent="0.25">
      <c r="A171" s="18" t="s">
        <v>209</v>
      </c>
      <c r="B171" s="68">
        <v>167</v>
      </c>
      <c r="C171" s="139" t="s">
        <v>725</v>
      </c>
      <c r="D171" s="274">
        <v>11.6</v>
      </c>
      <c r="E171" s="251"/>
      <c r="F171" s="246"/>
      <c r="G171" s="305"/>
      <c r="H171" s="309">
        <v>17</v>
      </c>
      <c r="I171" s="308">
        <v>17</v>
      </c>
      <c r="J171" s="239">
        <f t="shared" si="4"/>
        <v>0</v>
      </c>
      <c r="K171" s="228"/>
    </row>
    <row r="172" spans="1:12" x14ac:dyDescent="0.25">
      <c r="A172" s="18" t="s">
        <v>208</v>
      </c>
      <c r="B172" s="68">
        <v>168</v>
      </c>
      <c r="C172" s="139" t="s">
        <v>726</v>
      </c>
      <c r="D172" s="274"/>
      <c r="E172" s="251"/>
      <c r="F172" s="246"/>
      <c r="G172" s="305"/>
      <c r="H172" s="309">
        <v>14</v>
      </c>
      <c r="I172" s="308">
        <v>14</v>
      </c>
      <c r="J172" s="239">
        <f t="shared" si="4"/>
        <v>0</v>
      </c>
      <c r="K172" s="228"/>
    </row>
    <row r="173" spans="1:12" x14ac:dyDescent="0.25">
      <c r="A173" s="18" t="s">
        <v>944</v>
      </c>
      <c r="B173" s="68">
        <v>169</v>
      </c>
      <c r="C173" s="139" t="s">
        <v>652</v>
      </c>
      <c r="D173" s="274"/>
      <c r="E173" s="251"/>
      <c r="F173" s="246"/>
      <c r="G173" s="305">
        <v>9.4</v>
      </c>
      <c r="H173" s="309">
        <v>23</v>
      </c>
      <c r="I173" s="308">
        <v>23</v>
      </c>
      <c r="J173" s="239">
        <f t="shared" si="4"/>
        <v>0</v>
      </c>
      <c r="K173" s="228"/>
      <c r="L173" s="3"/>
    </row>
    <row r="174" spans="1:12" x14ac:dyDescent="0.25">
      <c r="A174" s="18" t="s">
        <v>168</v>
      </c>
      <c r="B174" s="68">
        <v>170</v>
      </c>
      <c r="C174" s="139" t="s">
        <v>645</v>
      </c>
      <c r="D174" s="274"/>
      <c r="E174" s="251"/>
      <c r="F174" s="246"/>
      <c r="G174" s="305">
        <v>8.4</v>
      </c>
      <c r="H174" s="309">
        <v>21</v>
      </c>
      <c r="I174" s="308">
        <v>14</v>
      </c>
      <c r="J174" s="239">
        <f t="shared" si="4"/>
        <v>7</v>
      </c>
      <c r="K174" s="228"/>
    </row>
    <row r="175" spans="1:12" x14ac:dyDescent="0.25">
      <c r="A175" s="18" t="s">
        <v>171</v>
      </c>
      <c r="B175" s="68">
        <v>171</v>
      </c>
      <c r="C175" s="139" t="s">
        <v>648</v>
      </c>
      <c r="D175" s="274"/>
      <c r="E175" s="251"/>
      <c r="F175" s="246"/>
      <c r="G175" s="305">
        <v>6.6</v>
      </c>
      <c r="H175" s="309">
        <v>7</v>
      </c>
      <c r="I175" s="308">
        <v>7</v>
      </c>
      <c r="J175" s="239">
        <f t="shared" si="4"/>
        <v>0</v>
      </c>
      <c r="K175" s="228"/>
    </row>
    <row r="176" spans="1:12" x14ac:dyDescent="0.25">
      <c r="A176" s="18" t="s">
        <v>165</v>
      </c>
      <c r="B176" s="68">
        <v>172</v>
      </c>
      <c r="C176" s="139" t="s">
        <v>649</v>
      </c>
      <c r="D176" s="274"/>
      <c r="E176" s="251"/>
      <c r="F176" s="246"/>
      <c r="G176" s="305"/>
      <c r="H176" s="309">
        <v>7</v>
      </c>
      <c r="I176" s="308">
        <v>18</v>
      </c>
      <c r="J176" s="325">
        <f t="shared" si="4"/>
        <v>-11</v>
      </c>
      <c r="K176" s="228"/>
    </row>
    <row r="177" spans="1:12" x14ac:dyDescent="0.25">
      <c r="A177" s="18" t="s">
        <v>166</v>
      </c>
      <c r="B177" s="68">
        <v>173</v>
      </c>
      <c r="C177" s="139" t="s">
        <v>650</v>
      </c>
      <c r="D177" s="274"/>
      <c r="E177" s="251"/>
      <c r="F177" s="246"/>
      <c r="G177" s="305">
        <v>10.4</v>
      </c>
      <c r="H177" s="309">
        <v>21</v>
      </c>
      <c r="I177" s="308">
        <v>46</v>
      </c>
      <c r="J177" s="325">
        <f t="shared" si="4"/>
        <v>-25</v>
      </c>
      <c r="K177" s="230"/>
      <c r="L177" s="3"/>
    </row>
    <row r="178" spans="1:12" x14ac:dyDescent="0.25">
      <c r="A178" s="18" t="s">
        <v>167</v>
      </c>
      <c r="B178" s="68">
        <v>174</v>
      </c>
      <c r="C178" s="139" t="s">
        <v>644</v>
      </c>
      <c r="D178" s="274"/>
      <c r="E178" s="251"/>
      <c r="F178" s="246"/>
      <c r="G178" s="305">
        <v>12.6</v>
      </c>
      <c r="H178" s="309">
        <v>7</v>
      </c>
      <c r="I178" s="308">
        <v>18</v>
      </c>
      <c r="J178" s="325">
        <f t="shared" si="4"/>
        <v>-11</v>
      </c>
      <c r="K178" s="228"/>
    </row>
    <row r="179" spans="1:12" x14ac:dyDescent="0.25">
      <c r="A179" s="18" t="s">
        <v>164</v>
      </c>
      <c r="B179" s="68">
        <v>175</v>
      </c>
      <c r="C179" s="139" t="s">
        <v>651</v>
      </c>
      <c r="D179" s="274"/>
      <c r="E179" s="251"/>
      <c r="F179" s="246"/>
      <c r="G179" s="305"/>
      <c r="H179" s="309">
        <v>32</v>
      </c>
      <c r="I179" s="308">
        <v>32</v>
      </c>
      <c r="J179" s="239">
        <f t="shared" si="4"/>
        <v>0</v>
      </c>
      <c r="K179" s="228"/>
    </row>
    <row r="180" spans="1:12" s="3" customFormat="1" x14ac:dyDescent="0.25">
      <c r="A180" s="18" t="s">
        <v>169</v>
      </c>
      <c r="B180" s="68">
        <v>176</v>
      </c>
      <c r="C180" s="139" t="s">
        <v>646</v>
      </c>
      <c r="D180" s="274"/>
      <c r="E180" s="251"/>
      <c r="F180" s="246"/>
      <c r="G180" s="305"/>
      <c r="H180" s="309">
        <v>14</v>
      </c>
      <c r="I180" s="308">
        <v>14</v>
      </c>
      <c r="J180" s="239">
        <f t="shared" si="4"/>
        <v>0</v>
      </c>
      <c r="K180" s="228"/>
      <c r="L180" s="4"/>
    </row>
    <row r="181" spans="1:12" x14ac:dyDescent="0.25">
      <c r="A181" s="18" t="s">
        <v>170</v>
      </c>
      <c r="B181" s="68">
        <v>177</v>
      </c>
      <c r="C181" s="139" t="s">
        <v>647</v>
      </c>
      <c r="D181" s="274"/>
      <c r="E181" s="251"/>
      <c r="F181" s="246"/>
      <c r="G181" s="305"/>
      <c r="H181" s="309">
        <v>14</v>
      </c>
      <c r="I181" s="308">
        <v>14</v>
      </c>
      <c r="J181" s="239">
        <f t="shared" si="4"/>
        <v>0</v>
      </c>
      <c r="K181" s="228"/>
    </row>
    <row r="182" spans="1:12" s="3" customFormat="1" x14ac:dyDescent="0.25">
      <c r="A182" s="18" t="s">
        <v>938</v>
      </c>
      <c r="B182" s="68">
        <v>178</v>
      </c>
      <c r="C182" s="139" t="s">
        <v>635</v>
      </c>
      <c r="D182" s="274"/>
      <c r="E182" s="251"/>
      <c r="F182" s="246"/>
      <c r="G182" s="305">
        <v>8.6</v>
      </c>
      <c r="H182" s="309">
        <v>8</v>
      </c>
      <c r="I182" s="308">
        <v>8</v>
      </c>
      <c r="J182" s="239">
        <f t="shared" si="4"/>
        <v>0</v>
      </c>
      <c r="K182" s="228"/>
      <c r="L182" s="4"/>
    </row>
    <row r="183" spans="1:12" x14ac:dyDescent="0.25">
      <c r="A183" s="18" t="s">
        <v>943</v>
      </c>
      <c r="B183" s="68">
        <v>179</v>
      </c>
      <c r="C183" s="139" t="s">
        <v>636</v>
      </c>
      <c r="D183" s="274"/>
      <c r="E183" s="251"/>
      <c r="F183" s="246"/>
      <c r="G183" s="305"/>
      <c r="H183" s="309">
        <v>6</v>
      </c>
      <c r="I183" s="308">
        <v>5</v>
      </c>
      <c r="J183" s="239">
        <f t="shared" si="4"/>
        <v>1</v>
      </c>
      <c r="K183" s="228"/>
    </row>
    <row r="184" spans="1:12" x14ac:dyDescent="0.25">
      <c r="A184" s="18" t="s">
        <v>937</v>
      </c>
      <c r="B184" s="68">
        <v>180</v>
      </c>
      <c r="C184" s="139" t="s">
        <v>634</v>
      </c>
      <c r="D184" s="274"/>
      <c r="E184" s="251"/>
      <c r="F184" s="246"/>
      <c r="G184" s="305"/>
      <c r="H184" s="309">
        <v>10</v>
      </c>
      <c r="I184" s="308">
        <v>10</v>
      </c>
      <c r="J184" s="239">
        <f t="shared" si="4"/>
        <v>0</v>
      </c>
      <c r="K184" s="228"/>
    </row>
    <row r="185" spans="1:12" x14ac:dyDescent="0.25">
      <c r="A185" s="18" t="s">
        <v>942</v>
      </c>
      <c r="B185" s="68">
        <v>181</v>
      </c>
      <c r="C185" s="139" t="s">
        <v>640</v>
      </c>
      <c r="D185" s="274"/>
      <c r="E185" s="251"/>
      <c r="F185" s="246"/>
      <c r="G185" s="305">
        <v>5.2</v>
      </c>
      <c r="H185" s="309">
        <v>9</v>
      </c>
      <c r="I185" s="308">
        <v>9</v>
      </c>
      <c r="J185" s="239">
        <f t="shared" si="4"/>
        <v>0</v>
      </c>
      <c r="K185" s="228"/>
      <c r="L185" s="3"/>
    </row>
    <row r="186" spans="1:12" x14ac:dyDescent="0.25">
      <c r="A186" s="18" t="s">
        <v>936</v>
      </c>
      <c r="B186" s="68">
        <v>182</v>
      </c>
      <c r="C186" s="139" t="s">
        <v>637</v>
      </c>
      <c r="D186" s="274"/>
      <c r="E186" s="251"/>
      <c r="F186" s="246"/>
      <c r="G186" s="305"/>
      <c r="H186" s="309">
        <v>5</v>
      </c>
      <c r="I186" s="308">
        <v>4</v>
      </c>
      <c r="J186" s="239">
        <f t="shared" si="4"/>
        <v>1</v>
      </c>
      <c r="K186" s="228"/>
    </row>
    <row r="187" spans="1:12" x14ac:dyDescent="0.25">
      <c r="A187" s="18" t="s">
        <v>934</v>
      </c>
      <c r="B187" s="68">
        <v>183</v>
      </c>
      <c r="C187" s="139" t="s">
        <v>913</v>
      </c>
      <c r="D187" s="274"/>
      <c r="E187" s="251"/>
      <c r="F187" s="246"/>
      <c r="G187" s="305"/>
      <c r="H187" s="310"/>
      <c r="I187" s="308"/>
      <c r="J187" s="239">
        <f t="shared" ref="J187:J218" si="5">H187-I187</f>
        <v>0</v>
      </c>
      <c r="K187" s="229" t="s">
        <v>1087</v>
      </c>
    </row>
    <row r="188" spans="1:12" x14ac:dyDescent="0.25">
      <c r="A188" s="18"/>
      <c r="B188" s="68">
        <v>184</v>
      </c>
      <c r="C188" s="314" t="s">
        <v>1186</v>
      </c>
      <c r="D188" s="274"/>
      <c r="E188" s="251"/>
      <c r="F188" s="246"/>
      <c r="G188" s="305"/>
      <c r="H188" s="276"/>
      <c r="I188" s="308"/>
      <c r="J188" s="239"/>
      <c r="K188" s="229" t="s">
        <v>1087</v>
      </c>
    </row>
    <row r="189" spans="1:12" x14ac:dyDescent="0.25">
      <c r="A189" s="18" t="s">
        <v>176</v>
      </c>
      <c r="B189" s="68">
        <v>185</v>
      </c>
      <c r="C189" s="139" t="s">
        <v>719</v>
      </c>
      <c r="D189" s="274"/>
      <c r="E189" s="251"/>
      <c r="F189" s="246"/>
      <c r="G189" s="305"/>
      <c r="H189" s="309">
        <v>7</v>
      </c>
      <c r="I189" s="308">
        <v>7</v>
      </c>
      <c r="J189" s="239">
        <f t="shared" ref="J189:J200" si="6">H189-I189</f>
        <v>0</v>
      </c>
      <c r="K189" s="228"/>
    </row>
    <row r="190" spans="1:12" x14ac:dyDescent="0.25">
      <c r="A190" s="18" t="s">
        <v>180</v>
      </c>
      <c r="B190" s="68">
        <v>186</v>
      </c>
      <c r="C190" s="139" t="s">
        <v>724</v>
      </c>
      <c r="D190" s="274">
        <v>10.6</v>
      </c>
      <c r="E190" s="251"/>
      <c r="F190" s="246"/>
      <c r="G190" s="305"/>
      <c r="H190" s="309">
        <v>7</v>
      </c>
      <c r="I190" s="308">
        <v>7</v>
      </c>
      <c r="J190" s="239">
        <f t="shared" si="6"/>
        <v>0</v>
      </c>
      <c r="K190" s="228"/>
    </row>
    <row r="191" spans="1:12" x14ac:dyDescent="0.25">
      <c r="A191" s="18" t="s">
        <v>178</v>
      </c>
      <c r="B191" s="68">
        <v>187</v>
      </c>
      <c r="C191" s="139" t="s">
        <v>717</v>
      </c>
      <c r="D191" s="274">
        <v>6.6</v>
      </c>
      <c r="E191" s="251"/>
      <c r="F191" s="246"/>
      <c r="G191" s="305"/>
      <c r="H191" s="309">
        <v>7</v>
      </c>
      <c r="I191" s="308">
        <v>7</v>
      </c>
      <c r="J191" s="239">
        <f t="shared" si="6"/>
        <v>0</v>
      </c>
      <c r="K191" s="228"/>
    </row>
    <row r="192" spans="1:12" x14ac:dyDescent="0.25">
      <c r="A192" s="18" t="s">
        <v>179</v>
      </c>
      <c r="B192" s="68">
        <v>188</v>
      </c>
      <c r="C192" s="139" t="s">
        <v>1179</v>
      </c>
      <c r="D192" s="274"/>
      <c r="E192" s="251"/>
      <c r="F192" s="246"/>
      <c r="G192" s="305"/>
      <c r="H192" s="309">
        <v>5</v>
      </c>
      <c r="I192" s="308">
        <v>5</v>
      </c>
      <c r="J192" s="239">
        <f t="shared" si="6"/>
        <v>0</v>
      </c>
      <c r="K192" s="228"/>
    </row>
    <row r="193" spans="1:12" x14ac:dyDescent="0.25">
      <c r="A193" s="18" t="s">
        <v>175</v>
      </c>
      <c r="B193" s="68">
        <v>189</v>
      </c>
      <c r="C193" s="139" t="s">
        <v>718</v>
      </c>
      <c r="D193" s="274">
        <v>8.6</v>
      </c>
      <c r="E193" s="251"/>
      <c r="F193" s="246"/>
      <c r="G193" s="305"/>
      <c r="H193" s="309">
        <v>7</v>
      </c>
      <c r="I193" s="308">
        <v>7</v>
      </c>
      <c r="J193" s="239">
        <f t="shared" si="6"/>
        <v>0</v>
      </c>
      <c r="K193" s="228"/>
    </row>
    <row r="194" spans="1:12" x14ac:dyDescent="0.25">
      <c r="A194" s="18" t="s">
        <v>174</v>
      </c>
      <c r="B194" s="68">
        <v>190</v>
      </c>
      <c r="C194" s="139" t="s">
        <v>720</v>
      </c>
      <c r="D194" s="274">
        <v>10.6</v>
      </c>
      <c r="E194" s="251"/>
      <c r="F194" s="246"/>
      <c r="G194" s="305"/>
      <c r="H194" s="309">
        <v>5</v>
      </c>
      <c r="I194" s="308">
        <v>5</v>
      </c>
      <c r="J194" s="239">
        <f t="shared" si="6"/>
        <v>0</v>
      </c>
      <c r="K194" s="228"/>
    </row>
    <row r="195" spans="1:12" s="3" customFormat="1" x14ac:dyDescent="0.25">
      <c r="A195" s="18" t="s">
        <v>177</v>
      </c>
      <c r="B195" s="68">
        <v>191</v>
      </c>
      <c r="C195" s="139" t="s">
        <v>721</v>
      </c>
      <c r="D195" s="274"/>
      <c r="E195" s="251"/>
      <c r="F195" s="246"/>
      <c r="G195" s="305"/>
      <c r="H195" s="309">
        <v>7</v>
      </c>
      <c r="I195" s="308">
        <v>7</v>
      </c>
      <c r="J195" s="239">
        <f t="shared" si="6"/>
        <v>0</v>
      </c>
      <c r="K195" s="230"/>
      <c r="L195" s="4"/>
    </row>
    <row r="196" spans="1:12" x14ac:dyDescent="0.25">
      <c r="A196" s="18" t="s">
        <v>173</v>
      </c>
      <c r="B196" s="68">
        <v>192</v>
      </c>
      <c r="C196" s="139" t="s">
        <v>723</v>
      </c>
      <c r="D196" s="274">
        <v>7.4</v>
      </c>
      <c r="E196" s="251"/>
      <c r="F196" s="246"/>
      <c r="G196" s="305"/>
      <c r="H196" s="309">
        <v>7</v>
      </c>
      <c r="I196" s="308">
        <v>7</v>
      </c>
      <c r="J196" s="239">
        <f t="shared" si="6"/>
        <v>0</v>
      </c>
      <c r="K196" s="228"/>
    </row>
    <row r="197" spans="1:12" x14ac:dyDescent="0.25">
      <c r="A197" s="18" t="s">
        <v>172</v>
      </c>
      <c r="B197" s="68">
        <v>193</v>
      </c>
      <c r="C197" s="139" t="s">
        <v>722</v>
      </c>
      <c r="D197" s="274">
        <v>9.6</v>
      </c>
      <c r="E197" s="251"/>
      <c r="F197" s="246"/>
      <c r="G197" s="305"/>
      <c r="H197" s="309">
        <v>19</v>
      </c>
      <c r="I197" s="308">
        <v>19</v>
      </c>
      <c r="J197" s="239">
        <f t="shared" si="6"/>
        <v>0</v>
      </c>
      <c r="K197" s="228"/>
    </row>
    <row r="198" spans="1:12" x14ac:dyDescent="0.25">
      <c r="A198" s="18" t="s">
        <v>181</v>
      </c>
      <c r="B198" s="68">
        <v>194</v>
      </c>
      <c r="C198" s="139" t="s">
        <v>716</v>
      </c>
      <c r="D198" s="274">
        <v>13.6</v>
      </c>
      <c r="E198" s="251"/>
      <c r="F198" s="246"/>
      <c r="G198" s="305"/>
      <c r="H198" s="309">
        <v>5</v>
      </c>
      <c r="I198" s="308">
        <v>5</v>
      </c>
      <c r="J198" s="239">
        <f t="shared" si="6"/>
        <v>0</v>
      </c>
      <c r="K198" s="228"/>
    </row>
    <row r="199" spans="1:12" x14ac:dyDescent="0.25">
      <c r="A199" s="18" t="s">
        <v>53</v>
      </c>
      <c r="B199" s="68">
        <v>195</v>
      </c>
      <c r="C199" s="139" t="s">
        <v>731</v>
      </c>
      <c r="D199" s="274">
        <v>8.6</v>
      </c>
      <c r="E199" s="251"/>
      <c r="F199" s="246"/>
      <c r="G199" s="305"/>
      <c r="H199" s="309">
        <v>24</v>
      </c>
      <c r="I199" s="308">
        <v>24</v>
      </c>
      <c r="J199" s="239">
        <f t="shared" si="6"/>
        <v>0</v>
      </c>
      <c r="K199" s="228"/>
    </row>
    <row r="200" spans="1:12" x14ac:dyDescent="0.25">
      <c r="A200" s="18" t="s">
        <v>51</v>
      </c>
      <c r="B200" s="68">
        <v>196</v>
      </c>
      <c r="C200" s="139" t="s">
        <v>684</v>
      </c>
      <c r="D200" s="274"/>
      <c r="E200" s="251"/>
      <c r="F200" s="246"/>
      <c r="G200" s="305"/>
      <c r="H200" s="309">
        <v>34</v>
      </c>
      <c r="I200" s="308">
        <v>34</v>
      </c>
      <c r="J200" s="239">
        <f t="shared" si="6"/>
        <v>0</v>
      </c>
      <c r="K200" s="228"/>
    </row>
    <row r="201" spans="1:12" x14ac:dyDescent="0.25">
      <c r="A201" s="18" t="s">
        <v>82</v>
      </c>
      <c r="B201" s="68">
        <v>197</v>
      </c>
      <c r="C201" s="139" t="s">
        <v>631</v>
      </c>
      <c r="D201" s="76" t="s">
        <v>911</v>
      </c>
      <c r="E201" s="251"/>
      <c r="F201" s="246"/>
      <c r="G201" s="305"/>
      <c r="H201" s="310"/>
      <c r="I201" s="308"/>
      <c r="J201" s="239"/>
      <c r="K201" s="229" t="s">
        <v>1087</v>
      </c>
      <c r="L201" s="3"/>
    </row>
    <row r="202" spans="1:12" x14ac:dyDescent="0.25">
      <c r="A202" s="18" t="s">
        <v>34</v>
      </c>
      <c r="B202" s="68">
        <v>198</v>
      </c>
      <c r="C202" s="139" t="s">
        <v>1016</v>
      </c>
      <c r="D202" s="76">
        <v>7.6</v>
      </c>
      <c r="E202" s="251"/>
      <c r="F202" s="246"/>
      <c r="G202" s="305">
        <v>8.6</v>
      </c>
      <c r="H202" s="309">
        <v>50</v>
      </c>
      <c r="I202" s="308">
        <v>50</v>
      </c>
      <c r="J202" s="239">
        <f t="shared" ref="J202:J210" si="7">H202-I202</f>
        <v>0</v>
      </c>
      <c r="K202" s="230"/>
    </row>
    <row r="203" spans="1:12" x14ac:dyDescent="0.25">
      <c r="A203" s="18" t="s">
        <v>995</v>
      </c>
      <c r="B203" s="68">
        <v>199</v>
      </c>
      <c r="C203" s="139" t="s">
        <v>642</v>
      </c>
      <c r="D203" s="76">
        <v>8.6</v>
      </c>
      <c r="E203" s="251"/>
      <c r="F203" s="246"/>
      <c r="G203" s="305"/>
      <c r="H203" s="309">
        <v>5</v>
      </c>
      <c r="I203" s="308">
        <v>4</v>
      </c>
      <c r="J203" s="239">
        <f t="shared" si="7"/>
        <v>1</v>
      </c>
      <c r="K203" s="230"/>
    </row>
    <row r="204" spans="1:12" x14ac:dyDescent="0.25">
      <c r="A204" s="18" t="s">
        <v>996</v>
      </c>
      <c r="B204" s="68">
        <v>200</v>
      </c>
      <c r="C204" s="139" t="s">
        <v>643</v>
      </c>
      <c r="D204" s="76" t="s">
        <v>911</v>
      </c>
      <c r="E204" s="251"/>
      <c r="F204" s="246"/>
      <c r="G204" s="305"/>
      <c r="H204" s="309">
        <v>20</v>
      </c>
      <c r="I204" s="308">
        <v>16</v>
      </c>
      <c r="J204" s="239">
        <f t="shared" si="7"/>
        <v>4</v>
      </c>
      <c r="K204" s="228"/>
    </row>
    <row r="205" spans="1:12" x14ac:dyDescent="0.25">
      <c r="A205" s="18" t="s">
        <v>38</v>
      </c>
      <c r="B205" s="68">
        <v>201</v>
      </c>
      <c r="C205" s="139" t="s">
        <v>654</v>
      </c>
      <c r="D205" s="76" t="s">
        <v>911</v>
      </c>
      <c r="E205" s="251"/>
      <c r="F205" s="246"/>
      <c r="G205" s="305"/>
      <c r="H205" s="309">
        <v>2</v>
      </c>
      <c r="I205" s="308">
        <v>3</v>
      </c>
      <c r="J205" s="239">
        <f t="shared" si="7"/>
        <v>-1</v>
      </c>
      <c r="K205" s="230"/>
    </row>
    <row r="206" spans="1:12" s="3" customFormat="1" x14ac:dyDescent="0.25">
      <c r="A206" s="18" t="s">
        <v>35</v>
      </c>
      <c r="B206" s="68">
        <v>202</v>
      </c>
      <c r="C206" s="139" t="s">
        <v>655</v>
      </c>
      <c r="D206" s="76" t="s">
        <v>911</v>
      </c>
      <c r="E206" s="251"/>
      <c r="F206" s="246"/>
      <c r="G206" s="305"/>
      <c r="H206" s="309">
        <v>6</v>
      </c>
      <c r="I206" s="308">
        <v>6</v>
      </c>
      <c r="J206" s="239">
        <f t="shared" si="7"/>
        <v>0</v>
      </c>
      <c r="K206" s="228"/>
      <c r="L206" s="4"/>
    </row>
    <row r="207" spans="1:12" s="3" customFormat="1" x14ac:dyDescent="0.25">
      <c r="A207" s="18" t="s">
        <v>37</v>
      </c>
      <c r="B207" s="68">
        <v>203</v>
      </c>
      <c r="C207" s="139" t="s">
        <v>657</v>
      </c>
      <c r="D207" s="76" t="s">
        <v>911</v>
      </c>
      <c r="E207" s="251"/>
      <c r="F207" s="246"/>
      <c r="G207" s="305"/>
      <c r="H207" s="309">
        <v>28</v>
      </c>
      <c r="I207" s="308">
        <v>28</v>
      </c>
      <c r="J207" s="239">
        <f t="shared" si="7"/>
        <v>0</v>
      </c>
      <c r="K207" s="228"/>
      <c r="L207" s="4"/>
    </row>
    <row r="208" spans="1:12" x14ac:dyDescent="0.25">
      <c r="A208" s="18" t="s">
        <v>941</v>
      </c>
      <c r="B208" s="68">
        <v>204</v>
      </c>
      <c r="C208" s="139" t="s">
        <v>633</v>
      </c>
      <c r="D208" s="76" t="s">
        <v>911</v>
      </c>
      <c r="E208" s="251"/>
      <c r="F208" s="246"/>
      <c r="G208" s="305"/>
      <c r="H208" s="309">
        <v>4</v>
      </c>
      <c r="I208" s="308">
        <v>2</v>
      </c>
      <c r="J208" s="239">
        <f t="shared" si="7"/>
        <v>2</v>
      </c>
      <c r="K208" s="228"/>
    </row>
    <row r="209" spans="1:12" x14ac:dyDescent="0.25">
      <c r="A209" s="18" t="s">
        <v>935</v>
      </c>
      <c r="B209" s="68">
        <v>205</v>
      </c>
      <c r="C209" s="139" t="s">
        <v>638</v>
      </c>
      <c r="D209" s="76" t="s">
        <v>911</v>
      </c>
      <c r="E209" s="251"/>
      <c r="F209" s="246"/>
      <c r="G209" s="305"/>
      <c r="H209" s="309">
        <v>10</v>
      </c>
      <c r="I209" s="308">
        <v>15</v>
      </c>
      <c r="J209" s="239">
        <f t="shared" si="7"/>
        <v>-5</v>
      </c>
      <c r="K209" s="228"/>
    </row>
    <row r="210" spans="1:12" x14ac:dyDescent="0.25">
      <c r="A210" s="18" t="s">
        <v>940</v>
      </c>
      <c r="B210" s="68">
        <v>206</v>
      </c>
      <c r="C210" s="139" t="s">
        <v>639</v>
      </c>
      <c r="D210" s="76" t="s">
        <v>911</v>
      </c>
      <c r="E210" s="251"/>
      <c r="F210" s="246"/>
      <c r="G210" s="305"/>
      <c r="H210" s="309">
        <v>3</v>
      </c>
      <c r="I210" s="308"/>
      <c r="J210" s="239">
        <f t="shared" si="7"/>
        <v>3</v>
      </c>
      <c r="K210" s="228"/>
    </row>
    <row r="211" spans="1:12" x14ac:dyDescent="0.25">
      <c r="A211" s="18"/>
      <c r="B211" s="68">
        <v>207</v>
      </c>
      <c r="C211" s="141" t="s">
        <v>905</v>
      </c>
      <c r="D211" s="76"/>
      <c r="E211" s="251"/>
      <c r="F211" s="246"/>
      <c r="G211" s="305"/>
      <c r="H211" s="276"/>
      <c r="I211" s="308"/>
      <c r="J211" s="239"/>
      <c r="K211" s="229" t="s">
        <v>1087</v>
      </c>
    </row>
    <row r="212" spans="1:12" x14ac:dyDescent="0.25">
      <c r="A212" s="18"/>
      <c r="B212" s="68">
        <v>208</v>
      </c>
      <c r="C212" s="141" t="s">
        <v>658</v>
      </c>
      <c r="D212" s="76"/>
      <c r="E212" s="251"/>
      <c r="F212" s="246"/>
      <c r="G212" s="305"/>
      <c r="H212" s="276"/>
      <c r="I212" s="308"/>
      <c r="J212" s="239"/>
      <c r="K212" s="229" t="s">
        <v>1087</v>
      </c>
    </row>
    <row r="213" spans="1:12" x14ac:dyDescent="0.25">
      <c r="A213" s="18"/>
      <c r="B213" s="68">
        <v>209</v>
      </c>
      <c r="C213" s="141" t="s">
        <v>555</v>
      </c>
      <c r="D213" s="76"/>
      <c r="E213" s="251"/>
      <c r="F213" s="246"/>
      <c r="G213" s="305"/>
      <c r="H213" s="276"/>
      <c r="I213" s="308"/>
      <c r="J213" s="239"/>
      <c r="K213" s="229" t="s">
        <v>1087</v>
      </c>
    </row>
    <row r="214" spans="1:12" x14ac:dyDescent="0.25">
      <c r="A214" s="18"/>
      <c r="B214" s="68">
        <v>210</v>
      </c>
      <c r="C214" s="141" t="s">
        <v>578</v>
      </c>
      <c r="D214" s="76"/>
      <c r="E214" s="251"/>
      <c r="F214" s="246"/>
      <c r="G214" s="305"/>
      <c r="H214" s="276"/>
      <c r="I214" s="308"/>
      <c r="J214" s="239"/>
      <c r="K214" s="229" t="s">
        <v>1087</v>
      </c>
      <c r="L214" s="3"/>
    </row>
    <row r="215" spans="1:12" x14ac:dyDescent="0.25">
      <c r="A215" s="18"/>
      <c r="B215" s="68">
        <v>211</v>
      </c>
      <c r="C215" s="141" t="s">
        <v>612</v>
      </c>
      <c r="D215" s="76"/>
      <c r="E215" s="251"/>
      <c r="F215" s="246"/>
      <c r="G215" s="305"/>
      <c r="H215" s="276"/>
      <c r="I215" s="308"/>
      <c r="J215" s="239"/>
      <c r="K215" s="229" t="s">
        <v>1087</v>
      </c>
      <c r="L215" s="3"/>
    </row>
    <row r="216" spans="1:12" x14ac:dyDescent="0.25">
      <c r="A216" s="18"/>
      <c r="B216" s="68">
        <v>212</v>
      </c>
      <c r="C216" s="141" t="s">
        <v>670</v>
      </c>
      <c r="D216" s="76"/>
      <c r="E216" s="251"/>
      <c r="F216" s="246"/>
      <c r="G216" s="305"/>
      <c r="H216" s="276"/>
      <c r="I216" s="308"/>
      <c r="J216" s="239"/>
      <c r="K216" s="229" t="s">
        <v>1087</v>
      </c>
    </row>
    <row r="217" spans="1:12" x14ac:dyDescent="0.25">
      <c r="A217" s="18"/>
      <c r="B217" s="68">
        <v>213</v>
      </c>
      <c r="C217" s="141" t="s">
        <v>712</v>
      </c>
      <c r="D217" s="76"/>
      <c r="E217" s="251"/>
      <c r="F217" s="246"/>
      <c r="G217" s="305"/>
      <c r="H217" s="276"/>
      <c r="I217" s="308"/>
      <c r="J217" s="239"/>
      <c r="K217" s="229" t="s">
        <v>1087</v>
      </c>
    </row>
    <row r="218" spans="1:12" x14ac:dyDescent="0.25">
      <c r="A218" s="18"/>
      <c r="B218" s="68">
        <v>214</v>
      </c>
      <c r="C218" s="141" t="s">
        <v>906</v>
      </c>
      <c r="D218" s="76"/>
      <c r="E218" s="251"/>
      <c r="F218" s="246"/>
      <c r="G218" s="305"/>
      <c r="H218" s="276"/>
      <c r="I218" s="308"/>
      <c r="J218" s="239"/>
      <c r="K218" s="229" t="s">
        <v>1087</v>
      </c>
    </row>
    <row r="219" spans="1:12" x14ac:dyDescent="0.25">
      <c r="A219" s="18"/>
      <c r="B219" s="68">
        <v>215</v>
      </c>
      <c r="C219" s="141" t="s">
        <v>685</v>
      </c>
      <c r="D219" s="76"/>
      <c r="E219" s="251"/>
      <c r="F219" s="246"/>
      <c r="G219" s="305"/>
      <c r="H219" s="276"/>
      <c r="I219" s="308"/>
      <c r="J219" s="239"/>
      <c r="K219" s="229" t="s">
        <v>1087</v>
      </c>
    </row>
    <row r="220" spans="1:12" x14ac:dyDescent="0.25">
      <c r="A220" s="18"/>
      <c r="B220" s="68">
        <v>216</v>
      </c>
      <c r="C220" s="141" t="s">
        <v>729</v>
      </c>
      <c r="D220" s="76"/>
      <c r="E220" s="251"/>
      <c r="F220" s="246"/>
      <c r="G220" s="305"/>
      <c r="H220" s="276"/>
      <c r="I220" s="308"/>
      <c r="J220" s="239"/>
      <c r="K220" s="229" t="s">
        <v>1087</v>
      </c>
    </row>
    <row r="221" spans="1:12" x14ac:dyDescent="0.25">
      <c r="A221" s="18"/>
      <c r="B221" s="68">
        <v>217</v>
      </c>
      <c r="C221" s="141" t="s">
        <v>1017</v>
      </c>
      <c r="D221" s="76" t="s">
        <v>911</v>
      </c>
      <c r="E221" s="251"/>
      <c r="F221" s="246"/>
      <c r="G221" s="305"/>
      <c r="H221" s="276"/>
      <c r="I221" s="308"/>
      <c r="J221" s="239"/>
      <c r="K221" s="229" t="s">
        <v>1087</v>
      </c>
    </row>
    <row r="222" spans="1:12" x14ac:dyDescent="0.25">
      <c r="A222" s="18" t="s">
        <v>1052</v>
      </c>
      <c r="B222" s="68"/>
      <c r="C222" s="142" t="s">
        <v>772</v>
      </c>
      <c r="D222" s="76" t="s">
        <v>911</v>
      </c>
      <c r="E222" s="251"/>
      <c r="F222" s="246"/>
      <c r="G222" s="305"/>
      <c r="H222" s="309">
        <v>14</v>
      </c>
      <c r="I222" s="308">
        <v>14</v>
      </c>
      <c r="J222" s="239"/>
      <c r="K222" s="228"/>
    </row>
    <row r="223" spans="1:12" x14ac:dyDescent="0.25">
      <c r="A223" s="18" t="s">
        <v>1053</v>
      </c>
      <c r="B223" s="68"/>
      <c r="C223" s="142" t="s">
        <v>771</v>
      </c>
      <c r="D223" s="76" t="s">
        <v>911</v>
      </c>
      <c r="E223" s="251"/>
      <c r="F223" s="246"/>
      <c r="G223" s="305"/>
      <c r="H223" s="309">
        <v>45</v>
      </c>
      <c r="I223" s="308">
        <v>60</v>
      </c>
      <c r="J223" s="239"/>
      <c r="K223" s="228"/>
    </row>
    <row r="224" spans="1:12" x14ac:dyDescent="0.25">
      <c r="A224" s="18" t="s">
        <v>89</v>
      </c>
      <c r="B224" s="68"/>
      <c r="C224" s="142" t="s">
        <v>1018</v>
      </c>
      <c r="D224" s="76">
        <v>9.6</v>
      </c>
      <c r="E224" s="251"/>
      <c r="F224" s="246"/>
      <c r="G224" s="305"/>
      <c r="H224" s="309">
        <v>20</v>
      </c>
      <c r="I224" s="308">
        <v>20</v>
      </c>
      <c r="J224" s="239"/>
      <c r="K224" s="228"/>
    </row>
    <row r="225" spans="1:11" x14ac:dyDescent="0.25">
      <c r="A225" s="18" t="s">
        <v>90</v>
      </c>
      <c r="B225" s="68"/>
      <c r="C225" s="142" t="s">
        <v>1019</v>
      </c>
      <c r="D225" s="76" t="s">
        <v>911</v>
      </c>
      <c r="E225" s="251"/>
      <c r="F225" s="246"/>
      <c r="G225" s="305"/>
      <c r="H225" s="309">
        <v>20</v>
      </c>
      <c r="I225" s="308">
        <v>20</v>
      </c>
      <c r="J225" s="239"/>
      <c r="K225" s="228"/>
    </row>
    <row r="226" spans="1:11" x14ac:dyDescent="0.25">
      <c r="A226" s="18" t="s">
        <v>91</v>
      </c>
      <c r="B226" s="68"/>
      <c r="C226" s="142" t="s">
        <v>1020</v>
      </c>
      <c r="D226" s="76" t="s">
        <v>911</v>
      </c>
      <c r="E226" s="251"/>
      <c r="F226" s="246"/>
      <c r="G226" s="305"/>
      <c r="H226" s="309">
        <v>20</v>
      </c>
      <c r="I226" s="308">
        <v>20</v>
      </c>
      <c r="J226" s="239"/>
      <c r="K226" s="228"/>
    </row>
    <row r="227" spans="1:11" x14ac:dyDescent="0.25">
      <c r="A227" s="18" t="s">
        <v>92</v>
      </c>
      <c r="B227" s="68"/>
      <c r="C227" s="142" t="s">
        <v>1021</v>
      </c>
      <c r="D227" s="76" t="s">
        <v>911</v>
      </c>
      <c r="E227" s="251"/>
      <c r="F227" s="246"/>
      <c r="G227" s="305"/>
      <c r="H227" s="309">
        <v>20</v>
      </c>
      <c r="I227" s="308">
        <v>20</v>
      </c>
      <c r="J227" s="239"/>
      <c r="K227" s="228"/>
    </row>
    <row r="228" spans="1:11" x14ac:dyDescent="0.25">
      <c r="A228" s="18" t="s">
        <v>93</v>
      </c>
      <c r="B228" s="68"/>
      <c r="C228" s="142" t="s">
        <v>1022</v>
      </c>
      <c r="D228" s="76" t="s">
        <v>911</v>
      </c>
      <c r="E228" s="251"/>
      <c r="F228" s="246"/>
      <c r="G228" s="305"/>
      <c r="H228" s="309">
        <v>20</v>
      </c>
      <c r="I228" s="308">
        <v>20</v>
      </c>
      <c r="J228" s="239"/>
      <c r="K228" s="228"/>
    </row>
    <row r="229" spans="1:11" x14ac:dyDescent="0.25">
      <c r="A229" s="18" t="s">
        <v>94</v>
      </c>
      <c r="B229" s="68"/>
      <c r="C229" s="142" t="s">
        <v>1023</v>
      </c>
      <c r="D229" s="76" t="s">
        <v>911</v>
      </c>
      <c r="E229" s="251"/>
      <c r="F229" s="246"/>
      <c r="G229" s="305"/>
      <c r="H229" s="309">
        <v>20</v>
      </c>
      <c r="I229" s="308">
        <v>20</v>
      </c>
      <c r="J229" s="239"/>
      <c r="K229" s="228"/>
    </row>
    <row r="230" spans="1:11" x14ac:dyDescent="0.25">
      <c r="A230" s="18" t="s">
        <v>95</v>
      </c>
      <c r="B230" s="68"/>
      <c r="C230" s="142" t="s">
        <v>745</v>
      </c>
      <c r="D230" s="76">
        <v>9.1999999999999993</v>
      </c>
      <c r="E230" s="251"/>
      <c r="F230" s="246"/>
      <c r="G230" s="305"/>
      <c r="H230" s="309">
        <v>58</v>
      </c>
      <c r="I230" s="308">
        <v>43</v>
      </c>
      <c r="J230" s="239"/>
      <c r="K230" s="230"/>
    </row>
    <row r="231" spans="1:11" x14ac:dyDescent="0.25">
      <c r="A231" s="18" t="s">
        <v>96</v>
      </c>
      <c r="B231" s="68"/>
      <c r="C231" s="142" t="s">
        <v>1130</v>
      </c>
      <c r="D231" s="76" t="s">
        <v>911</v>
      </c>
      <c r="E231" s="251"/>
      <c r="F231" s="246"/>
      <c r="G231" s="305"/>
      <c r="H231" s="309">
        <v>20</v>
      </c>
      <c r="I231" s="308">
        <v>20</v>
      </c>
      <c r="J231" s="239"/>
      <c r="K231" s="228"/>
    </row>
    <row r="232" spans="1:11" x14ac:dyDescent="0.25">
      <c r="A232" s="18" t="s">
        <v>97</v>
      </c>
      <c r="B232" s="68"/>
      <c r="C232" s="142" t="s">
        <v>746</v>
      </c>
      <c r="D232" s="76" t="s">
        <v>911</v>
      </c>
      <c r="E232" s="251"/>
      <c r="F232" s="246"/>
      <c r="G232" s="305"/>
      <c r="H232" s="309">
        <v>20</v>
      </c>
      <c r="I232" s="308">
        <v>20</v>
      </c>
      <c r="J232" s="239"/>
      <c r="K232" s="228"/>
    </row>
    <row r="233" spans="1:11" x14ac:dyDescent="0.25">
      <c r="A233" s="18" t="s">
        <v>98</v>
      </c>
      <c r="B233" s="68"/>
      <c r="C233" s="142" t="s">
        <v>816</v>
      </c>
      <c r="D233" s="76" t="s">
        <v>911</v>
      </c>
      <c r="E233" s="251"/>
      <c r="F233" s="246"/>
      <c r="G233" s="305"/>
      <c r="H233" s="309">
        <v>27</v>
      </c>
      <c r="I233" s="308">
        <v>27</v>
      </c>
      <c r="J233" s="239"/>
      <c r="K233" s="228"/>
    </row>
    <row r="234" spans="1:11" x14ac:dyDescent="0.25">
      <c r="A234" s="18" t="s">
        <v>99</v>
      </c>
      <c r="B234" s="68"/>
      <c r="C234" s="142" t="s">
        <v>817</v>
      </c>
      <c r="D234" s="76" t="s">
        <v>911</v>
      </c>
      <c r="E234" s="251"/>
      <c r="F234" s="246"/>
      <c r="G234" s="305"/>
      <c r="H234" s="309">
        <v>18</v>
      </c>
      <c r="I234" s="308">
        <v>18</v>
      </c>
      <c r="J234" s="239"/>
      <c r="K234" s="228"/>
    </row>
    <row r="235" spans="1:11" x14ac:dyDescent="0.25">
      <c r="A235" s="18" t="s">
        <v>100</v>
      </c>
      <c r="B235" s="68"/>
      <c r="C235" s="297" t="s">
        <v>1131</v>
      </c>
      <c r="D235" s="76" t="s">
        <v>911</v>
      </c>
      <c r="E235" s="251"/>
      <c r="F235" s="246"/>
      <c r="G235" s="305"/>
      <c r="H235" s="309">
        <v>9</v>
      </c>
      <c r="I235" s="308">
        <v>9</v>
      </c>
      <c r="J235" s="239"/>
      <c r="K235" s="228"/>
    </row>
    <row r="236" spans="1:11" x14ac:dyDescent="0.25">
      <c r="A236" s="18" t="s">
        <v>101</v>
      </c>
      <c r="B236" s="68"/>
      <c r="C236" s="142" t="s">
        <v>815</v>
      </c>
      <c r="D236" s="76" t="s">
        <v>911</v>
      </c>
      <c r="E236" s="251"/>
      <c r="F236" s="246"/>
      <c r="G236" s="305"/>
      <c r="H236" s="309">
        <v>9</v>
      </c>
      <c r="I236" s="308">
        <v>9</v>
      </c>
      <c r="J236" s="239"/>
      <c r="K236" s="228"/>
    </row>
    <row r="237" spans="1:11" x14ac:dyDescent="0.25">
      <c r="A237" s="18" t="s">
        <v>102</v>
      </c>
      <c r="B237" s="68"/>
      <c r="C237" s="13" t="s">
        <v>1180</v>
      </c>
      <c r="D237" s="76">
        <v>10.6</v>
      </c>
      <c r="E237" s="251"/>
      <c r="F237" s="246"/>
      <c r="G237" s="305"/>
      <c r="H237" s="309">
        <v>42</v>
      </c>
      <c r="I237" s="308">
        <v>45</v>
      </c>
      <c r="J237" s="239"/>
      <c r="K237" s="228"/>
    </row>
    <row r="238" spans="1:11" x14ac:dyDescent="0.25">
      <c r="A238" s="18" t="s">
        <v>103</v>
      </c>
      <c r="B238" s="68"/>
      <c r="C238" s="142" t="s">
        <v>1025</v>
      </c>
      <c r="D238" s="76" t="s">
        <v>911</v>
      </c>
      <c r="E238" s="251"/>
      <c r="F238" s="246"/>
      <c r="G238" s="305"/>
      <c r="H238" s="309">
        <v>12</v>
      </c>
      <c r="I238" s="308">
        <v>12</v>
      </c>
      <c r="J238" s="239"/>
      <c r="K238" s="228"/>
    </row>
    <row r="239" spans="1:11" x14ac:dyDescent="0.25">
      <c r="A239" s="18" t="s">
        <v>104</v>
      </c>
      <c r="B239" s="68"/>
      <c r="C239" s="142" t="s">
        <v>1026</v>
      </c>
      <c r="D239" s="76" t="s">
        <v>911</v>
      </c>
      <c r="E239" s="251"/>
      <c r="F239" s="246"/>
      <c r="G239" s="305"/>
      <c r="H239" s="309">
        <v>24</v>
      </c>
      <c r="I239" s="308">
        <v>24</v>
      </c>
      <c r="J239" s="239"/>
      <c r="K239" s="228"/>
    </row>
    <row r="240" spans="1:11" x14ac:dyDescent="0.25">
      <c r="A240" s="18" t="s">
        <v>105</v>
      </c>
      <c r="B240" s="68"/>
      <c r="C240" s="142" t="s">
        <v>1027</v>
      </c>
      <c r="D240" s="76" t="s">
        <v>911</v>
      </c>
      <c r="E240" s="251"/>
      <c r="F240" s="246"/>
      <c r="G240" s="305"/>
      <c r="H240" s="309">
        <v>12</v>
      </c>
      <c r="I240" s="308">
        <v>12</v>
      </c>
      <c r="J240" s="239"/>
      <c r="K240" s="228"/>
    </row>
    <row r="241" spans="1:11" x14ac:dyDescent="0.25">
      <c r="A241" s="18" t="s">
        <v>916</v>
      </c>
      <c r="B241" s="68"/>
      <c r="C241" s="142" t="s">
        <v>774</v>
      </c>
      <c r="D241" s="76">
        <v>15.6</v>
      </c>
      <c r="E241" s="251"/>
      <c r="F241" s="246"/>
      <c r="G241" s="305"/>
      <c r="H241" s="310"/>
      <c r="I241" s="308"/>
      <c r="J241" s="239"/>
      <c r="K241" s="229" t="s">
        <v>1087</v>
      </c>
    </row>
    <row r="242" spans="1:11" x14ac:dyDescent="0.25">
      <c r="A242" s="18" t="s">
        <v>917</v>
      </c>
      <c r="B242" s="68"/>
      <c r="C242" s="142" t="s">
        <v>871</v>
      </c>
      <c r="D242" s="76" t="s">
        <v>911</v>
      </c>
      <c r="E242" s="251"/>
      <c r="F242" s="246"/>
      <c r="G242" s="305"/>
      <c r="H242" s="309">
        <v>15</v>
      </c>
      <c r="I242" s="308">
        <v>15</v>
      </c>
      <c r="J242" s="239"/>
      <c r="K242" s="228"/>
    </row>
    <row r="243" spans="1:11" x14ac:dyDescent="0.25">
      <c r="A243" s="18" t="s">
        <v>918</v>
      </c>
      <c r="B243" s="68"/>
      <c r="C243" s="142" t="s">
        <v>870</v>
      </c>
      <c r="D243" s="76" t="s">
        <v>911</v>
      </c>
      <c r="E243" s="251"/>
      <c r="F243" s="246"/>
      <c r="G243" s="305"/>
      <c r="H243" s="309">
        <v>15</v>
      </c>
      <c r="I243" s="308">
        <v>15</v>
      </c>
      <c r="J243" s="239"/>
      <c r="K243" s="228"/>
    </row>
    <row r="244" spans="1:11" x14ac:dyDescent="0.25">
      <c r="A244" s="18" t="s">
        <v>919</v>
      </c>
      <c r="B244" s="68"/>
      <c r="C244" s="142" t="s">
        <v>869</v>
      </c>
      <c r="D244" s="76" t="s">
        <v>911</v>
      </c>
      <c r="E244" s="251"/>
      <c r="F244" s="246"/>
      <c r="G244" s="305"/>
      <c r="H244" s="309">
        <v>15</v>
      </c>
      <c r="I244" s="308">
        <v>15</v>
      </c>
      <c r="J244" s="239"/>
      <c r="K244" s="228"/>
    </row>
    <row r="245" spans="1:11" x14ac:dyDescent="0.25">
      <c r="A245" s="18" t="s">
        <v>921</v>
      </c>
      <c r="B245" s="68"/>
      <c r="C245" s="142" t="s">
        <v>868</v>
      </c>
      <c r="D245" s="76"/>
      <c r="E245" s="251"/>
      <c r="F245" s="246"/>
      <c r="G245" s="305"/>
      <c r="H245" s="309">
        <v>15</v>
      </c>
      <c r="I245" s="308">
        <v>15</v>
      </c>
      <c r="J245" s="239"/>
      <c r="K245" s="228"/>
    </row>
    <row r="246" spans="1:11" x14ac:dyDescent="0.25">
      <c r="A246" s="18" t="s">
        <v>920</v>
      </c>
      <c r="B246" s="68"/>
      <c r="C246" s="142" t="s">
        <v>872</v>
      </c>
      <c r="D246" s="76" t="s">
        <v>911</v>
      </c>
      <c r="E246" s="251"/>
      <c r="F246" s="246"/>
      <c r="G246" s="305"/>
      <c r="H246" s="309">
        <v>15</v>
      </c>
      <c r="I246" s="308">
        <v>15</v>
      </c>
      <c r="J246" s="239"/>
      <c r="K246" s="228"/>
    </row>
    <row r="247" spans="1:11" x14ac:dyDescent="0.25">
      <c r="A247" s="18" t="s">
        <v>106</v>
      </c>
      <c r="B247" s="68"/>
      <c r="C247" s="142" t="s">
        <v>750</v>
      </c>
      <c r="D247" s="76">
        <v>8.6</v>
      </c>
      <c r="E247" s="251"/>
      <c r="F247" s="246"/>
      <c r="G247" s="305"/>
      <c r="H247" s="309">
        <v>12</v>
      </c>
      <c r="I247" s="308">
        <v>14</v>
      </c>
      <c r="J247" s="239"/>
      <c r="K247" s="228"/>
    </row>
    <row r="248" spans="1:11" x14ac:dyDescent="0.25">
      <c r="A248" s="18" t="s">
        <v>107</v>
      </c>
      <c r="B248" s="68"/>
      <c r="C248" s="142" t="s">
        <v>747</v>
      </c>
      <c r="D248" s="76" t="s">
        <v>911</v>
      </c>
      <c r="E248" s="251"/>
      <c r="F248" s="246"/>
      <c r="G248" s="305"/>
      <c r="H248" s="309">
        <v>12</v>
      </c>
      <c r="I248" s="308">
        <v>14</v>
      </c>
      <c r="J248" s="239"/>
      <c r="K248" s="228"/>
    </row>
    <row r="249" spans="1:11" x14ac:dyDescent="0.25">
      <c r="A249" s="18" t="s">
        <v>108</v>
      </c>
      <c r="B249" s="68"/>
      <c r="C249" s="142" t="s">
        <v>749</v>
      </c>
      <c r="D249" s="76" t="s">
        <v>911</v>
      </c>
      <c r="E249" s="251"/>
      <c r="F249" s="246"/>
      <c r="G249" s="305"/>
      <c r="H249" s="309">
        <v>12</v>
      </c>
      <c r="I249" s="308">
        <v>14</v>
      </c>
      <c r="J249" s="239"/>
      <c r="K249" s="228"/>
    </row>
    <row r="250" spans="1:11" x14ac:dyDescent="0.25">
      <c r="A250" s="18" t="s">
        <v>922</v>
      </c>
      <c r="B250" s="68"/>
      <c r="C250" s="142" t="s">
        <v>748</v>
      </c>
      <c r="D250" s="76" t="s">
        <v>911</v>
      </c>
      <c r="E250" s="251"/>
      <c r="F250" s="246"/>
      <c r="G250" s="305"/>
      <c r="H250" s="309">
        <v>12</v>
      </c>
      <c r="I250" s="308">
        <v>14</v>
      </c>
      <c r="J250" s="239"/>
      <c r="K250" s="228"/>
    </row>
    <row r="251" spans="1:11" x14ac:dyDescent="0.25">
      <c r="A251" s="18" t="s">
        <v>109</v>
      </c>
      <c r="B251" s="68"/>
      <c r="C251" s="142" t="s">
        <v>751</v>
      </c>
      <c r="D251" s="76" t="s">
        <v>911</v>
      </c>
      <c r="E251" s="251"/>
      <c r="F251" s="246"/>
      <c r="G251" s="305"/>
      <c r="H251" s="309">
        <v>12</v>
      </c>
      <c r="I251" s="308">
        <v>14</v>
      </c>
      <c r="J251" s="239"/>
      <c r="K251" s="228"/>
    </row>
    <row r="252" spans="1:11" x14ac:dyDescent="0.25">
      <c r="A252" s="18" t="s">
        <v>924</v>
      </c>
      <c r="B252" s="68"/>
      <c r="C252" s="142" t="s">
        <v>850</v>
      </c>
      <c r="D252" s="76">
        <v>10.6</v>
      </c>
      <c r="E252" s="251"/>
      <c r="F252" s="246"/>
      <c r="G252" s="305"/>
      <c r="H252" s="309">
        <v>6</v>
      </c>
      <c r="I252" s="308">
        <v>5</v>
      </c>
      <c r="J252" s="239"/>
      <c r="K252" s="228"/>
    </row>
    <row r="253" spans="1:11" x14ac:dyDescent="0.25">
      <c r="A253" s="18" t="s">
        <v>925</v>
      </c>
      <c r="B253" s="68"/>
      <c r="C253" s="142" t="s">
        <v>851</v>
      </c>
      <c r="D253" s="76" t="s">
        <v>911</v>
      </c>
      <c r="E253" s="251"/>
      <c r="F253" s="246"/>
      <c r="G253" s="305"/>
      <c r="H253" s="309">
        <v>3</v>
      </c>
      <c r="I253" s="308">
        <v>3</v>
      </c>
      <c r="J253" s="239"/>
      <c r="K253" s="228"/>
    </row>
    <row r="254" spans="1:11" x14ac:dyDescent="0.25">
      <c r="A254" s="18" t="s">
        <v>926</v>
      </c>
      <c r="B254" s="68"/>
      <c r="C254" s="142" t="s">
        <v>849</v>
      </c>
      <c r="D254" s="76" t="s">
        <v>911</v>
      </c>
      <c r="E254" s="251"/>
      <c r="F254" s="246"/>
      <c r="G254" s="305"/>
      <c r="H254" s="309">
        <v>5</v>
      </c>
      <c r="I254" s="308">
        <v>8</v>
      </c>
      <c r="J254" s="239"/>
      <c r="K254" s="228"/>
    </row>
    <row r="255" spans="1:11" x14ac:dyDescent="0.25">
      <c r="A255" s="18" t="s">
        <v>927</v>
      </c>
      <c r="B255" s="68"/>
      <c r="C255" s="142" t="s">
        <v>853</v>
      </c>
      <c r="D255" s="76" t="s">
        <v>911</v>
      </c>
      <c r="E255" s="251"/>
      <c r="F255" s="246"/>
      <c r="G255" s="305"/>
      <c r="H255" s="309">
        <v>3</v>
      </c>
      <c r="I255" s="308">
        <v>3</v>
      </c>
      <c r="J255" s="239"/>
      <c r="K255" s="228"/>
    </row>
    <row r="256" spans="1:11" x14ac:dyDescent="0.25">
      <c r="A256" s="18" t="s">
        <v>928</v>
      </c>
      <c r="B256" s="68"/>
      <c r="C256" s="142" t="s">
        <v>848</v>
      </c>
      <c r="D256" s="76" t="s">
        <v>911</v>
      </c>
      <c r="E256" s="251"/>
      <c r="F256" s="246"/>
      <c r="G256" s="305"/>
      <c r="H256" s="309">
        <v>3</v>
      </c>
      <c r="I256" s="308">
        <v>3</v>
      </c>
      <c r="J256" s="239"/>
      <c r="K256" s="228"/>
    </row>
    <row r="257" spans="1:11" x14ac:dyDescent="0.25">
      <c r="A257" s="18" t="s">
        <v>929</v>
      </c>
      <c r="B257" s="68"/>
      <c r="C257" s="142" t="s">
        <v>852</v>
      </c>
      <c r="D257" s="76" t="s">
        <v>911</v>
      </c>
      <c r="E257" s="251"/>
      <c r="F257" s="246"/>
      <c r="G257" s="305"/>
      <c r="H257" s="309">
        <v>3</v>
      </c>
      <c r="I257" s="308">
        <v>3</v>
      </c>
      <c r="J257" s="239"/>
      <c r="K257" s="228"/>
    </row>
    <row r="258" spans="1:11" x14ac:dyDescent="0.25">
      <c r="A258" s="18" t="s">
        <v>376</v>
      </c>
      <c r="B258" s="68"/>
      <c r="C258" s="142" t="s">
        <v>1028</v>
      </c>
      <c r="D258" s="76" t="s">
        <v>911</v>
      </c>
      <c r="E258" s="251"/>
      <c r="F258" s="246"/>
      <c r="G258" s="305"/>
      <c r="H258" s="309">
        <v>24</v>
      </c>
      <c r="I258" s="308">
        <v>24</v>
      </c>
      <c r="J258" s="239"/>
      <c r="K258" s="228"/>
    </row>
    <row r="259" spans="1:11" x14ac:dyDescent="0.25">
      <c r="A259" s="18" t="s">
        <v>72</v>
      </c>
      <c r="B259" s="68"/>
      <c r="C259" s="142" t="s">
        <v>1029</v>
      </c>
      <c r="D259" s="76" t="s">
        <v>911</v>
      </c>
      <c r="E259" s="251"/>
      <c r="F259" s="246"/>
      <c r="G259" s="305">
        <v>12.6</v>
      </c>
      <c r="H259" s="309">
        <v>42</v>
      </c>
      <c r="I259" s="308">
        <v>42</v>
      </c>
      <c r="J259" s="239"/>
      <c r="K259" s="228"/>
    </row>
    <row r="260" spans="1:11" x14ac:dyDescent="0.25">
      <c r="A260" s="18" t="s">
        <v>1132</v>
      </c>
      <c r="B260" s="68"/>
      <c r="C260" s="142" t="s">
        <v>796</v>
      </c>
      <c r="D260" s="76" t="s">
        <v>911</v>
      </c>
      <c r="E260" s="251"/>
      <c r="F260" s="246"/>
      <c r="G260" s="305"/>
      <c r="H260" s="309">
        <v>42</v>
      </c>
      <c r="I260" s="308">
        <v>29</v>
      </c>
      <c r="J260" s="239"/>
      <c r="K260" s="228"/>
    </row>
    <row r="261" spans="1:11" x14ac:dyDescent="0.25">
      <c r="A261" s="18" t="s">
        <v>1133</v>
      </c>
      <c r="B261" s="68"/>
      <c r="C261" s="142" t="s">
        <v>798</v>
      </c>
      <c r="D261" s="76" t="s">
        <v>911</v>
      </c>
      <c r="E261" s="251"/>
      <c r="F261" s="246"/>
      <c r="G261" s="305"/>
      <c r="H261" s="309">
        <v>14</v>
      </c>
      <c r="I261" s="308">
        <v>15</v>
      </c>
      <c r="J261" s="239"/>
      <c r="K261" s="228"/>
    </row>
    <row r="262" spans="1:11" x14ac:dyDescent="0.25">
      <c r="A262" s="18" t="s">
        <v>1135</v>
      </c>
      <c r="B262" s="68"/>
      <c r="C262" s="142" t="s">
        <v>795</v>
      </c>
      <c r="D262" s="76" t="s">
        <v>911</v>
      </c>
      <c r="E262" s="251"/>
      <c r="F262" s="246"/>
      <c r="G262" s="305"/>
      <c r="H262" s="309">
        <v>14</v>
      </c>
      <c r="I262" s="308">
        <v>15</v>
      </c>
      <c r="J262" s="239"/>
      <c r="K262" s="228"/>
    </row>
    <row r="263" spans="1:11" x14ac:dyDescent="0.25">
      <c r="A263" s="18" t="s">
        <v>1134</v>
      </c>
      <c r="B263" s="68"/>
      <c r="C263" s="142" t="s">
        <v>797</v>
      </c>
      <c r="D263" s="76" t="s">
        <v>911</v>
      </c>
      <c r="E263" s="251"/>
      <c r="F263" s="246"/>
      <c r="G263" s="305"/>
      <c r="H263" s="309">
        <v>29</v>
      </c>
      <c r="I263" s="308">
        <v>29</v>
      </c>
      <c r="J263" s="239"/>
      <c r="K263" s="228"/>
    </row>
    <row r="264" spans="1:11" x14ac:dyDescent="0.25">
      <c r="A264" s="18" t="s">
        <v>1136</v>
      </c>
      <c r="B264" s="68"/>
      <c r="C264" s="142" t="s">
        <v>793</v>
      </c>
      <c r="D264" s="76" t="s">
        <v>911</v>
      </c>
      <c r="E264" s="251"/>
      <c r="F264" s="246"/>
      <c r="G264" s="305"/>
      <c r="H264" s="309">
        <v>14</v>
      </c>
      <c r="I264" s="308">
        <v>15</v>
      </c>
      <c r="J264" s="239"/>
      <c r="K264" s="228"/>
    </row>
    <row r="265" spans="1:11" x14ac:dyDescent="0.25">
      <c r="A265" s="18" t="s">
        <v>1137</v>
      </c>
      <c r="B265" s="68"/>
      <c r="C265" s="142" t="s">
        <v>794</v>
      </c>
      <c r="D265" s="76" t="s">
        <v>911</v>
      </c>
      <c r="E265" s="251"/>
      <c r="F265" s="246"/>
      <c r="G265" s="305"/>
      <c r="H265" s="309">
        <v>28</v>
      </c>
      <c r="I265" s="308">
        <v>29</v>
      </c>
      <c r="J265" s="239"/>
      <c r="K265" s="228"/>
    </row>
    <row r="266" spans="1:11" x14ac:dyDescent="0.25">
      <c r="A266" s="18" t="s">
        <v>1138</v>
      </c>
      <c r="B266" s="68"/>
      <c r="C266" s="142" t="s">
        <v>1030</v>
      </c>
      <c r="D266" s="76">
        <v>10.6</v>
      </c>
      <c r="E266" s="251"/>
      <c r="F266" s="246"/>
      <c r="G266" s="305">
        <v>14.8</v>
      </c>
      <c r="H266" s="309">
        <v>16</v>
      </c>
      <c r="I266" s="308">
        <v>16</v>
      </c>
      <c r="J266" s="239"/>
      <c r="K266" s="228"/>
    </row>
    <row r="267" spans="1:11" x14ac:dyDescent="0.25">
      <c r="A267" s="18" t="s">
        <v>73</v>
      </c>
      <c r="B267" s="68"/>
      <c r="C267" s="142" t="s">
        <v>864</v>
      </c>
      <c r="D267" s="76" t="s">
        <v>911</v>
      </c>
      <c r="E267" s="251"/>
      <c r="F267" s="246"/>
      <c r="G267" s="305"/>
      <c r="H267" s="309">
        <v>14</v>
      </c>
      <c r="I267" s="308">
        <v>14</v>
      </c>
      <c r="J267" s="239"/>
      <c r="K267" s="228"/>
    </row>
    <row r="268" spans="1:11" x14ac:dyDescent="0.25">
      <c r="A268" s="18" t="s">
        <v>1139</v>
      </c>
      <c r="B268" s="68"/>
      <c r="C268" s="142" t="s">
        <v>756</v>
      </c>
      <c r="D268" s="76" t="s">
        <v>911</v>
      </c>
      <c r="E268" s="251"/>
      <c r="F268" s="246"/>
      <c r="G268" s="305"/>
      <c r="H268" s="309">
        <v>15</v>
      </c>
      <c r="I268" s="308">
        <v>27</v>
      </c>
      <c r="J268" s="239"/>
      <c r="K268" s="228"/>
    </row>
    <row r="269" spans="1:11" x14ac:dyDescent="0.25">
      <c r="A269" s="18" t="s">
        <v>1140</v>
      </c>
      <c r="B269" s="68"/>
      <c r="C269" s="142" t="s">
        <v>757</v>
      </c>
      <c r="D269" s="76" t="s">
        <v>911</v>
      </c>
      <c r="E269" s="251"/>
      <c r="F269" s="246"/>
      <c r="G269" s="305"/>
      <c r="H269" s="309">
        <v>13</v>
      </c>
      <c r="I269" s="308">
        <v>27</v>
      </c>
      <c r="J269" s="239"/>
      <c r="K269" s="228"/>
    </row>
    <row r="270" spans="1:11" x14ac:dyDescent="0.25">
      <c r="A270" s="18" t="s">
        <v>1141</v>
      </c>
      <c r="B270" s="68"/>
      <c r="C270" s="142" t="s">
        <v>758</v>
      </c>
      <c r="D270" s="76" t="s">
        <v>911</v>
      </c>
      <c r="E270" s="251"/>
      <c r="F270" s="246"/>
      <c r="G270" s="305"/>
      <c r="H270" s="309">
        <v>25</v>
      </c>
      <c r="I270" s="308">
        <v>13</v>
      </c>
      <c r="J270" s="239"/>
      <c r="K270" s="228"/>
    </row>
    <row r="271" spans="1:11" x14ac:dyDescent="0.25">
      <c r="A271" s="18" t="s">
        <v>1142</v>
      </c>
      <c r="B271" s="68"/>
      <c r="C271" s="142" t="s">
        <v>760</v>
      </c>
      <c r="D271" s="76" t="s">
        <v>911</v>
      </c>
      <c r="E271" s="251"/>
      <c r="F271" s="246"/>
      <c r="G271" s="305"/>
      <c r="H271" s="309">
        <v>14</v>
      </c>
      <c r="I271" s="308">
        <v>14</v>
      </c>
      <c r="J271" s="239"/>
      <c r="K271" s="228"/>
    </row>
    <row r="272" spans="1:11" x14ac:dyDescent="0.25">
      <c r="A272" s="18" t="s">
        <v>1143</v>
      </c>
      <c r="B272" s="68"/>
      <c r="C272" s="142" t="s">
        <v>759</v>
      </c>
      <c r="D272" s="76" t="s">
        <v>911</v>
      </c>
      <c r="E272" s="251"/>
      <c r="F272" s="246"/>
      <c r="G272" s="305"/>
      <c r="H272" s="309">
        <v>14</v>
      </c>
      <c r="I272" s="308">
        <v>14</v>
      </c>
      <c r="J272" s="239"/>
      <c r="K272" s="228"/>
    </row>
    <row r="273" spans="1:11" x14ac:dyDescent="0.25">
      <c r="A273" s="18" t="s">
        <v>1144</v>
      </c>
      <c r="B273" s="68"/>
      <c r="C273" s="142" t="s">
        <v>789</v>
      </c>
      <c r="D273" s="76" t="s">
        <v>911</v>
      </c>
      <c r="E273" s="251"/>
      <c r="F273" s="246"/>
      <c r="G273" s="305"/>
      <c r="H273" s="310"/>
      <c r="I273" s="308"/>
      <c r="J273" s="239"/>
      <c r="K273" s="229" t="s">
        <v>1087</v>
      </c>
    </row>
    <row r="274" spans="1:11" x14ac:dyDescent="0.25">
      <c r="A274" s="18" t="s">
        <v>1145</v>
      </c>
      <c r="B274" s="68"/>
      <c r="C274" s="142" t="s">
        <v>738</v>
      </c>
      <c r="D274" s="76" t="s">
        <v>911</v>
      </c>
      <c r="E274" s="251"/>
      <c r="F274" s="246"/>
      <c r="G274" s="305"/>
      <c r="H274" s="309">
        <v>20</v>
      </c>
      <c r="I274" s="308">
        <v>54</v>
      </c>
      <c r="J274" s="239"/>
      <c r="K274" s="228"/>
    </row>
    <row r="275" spans="1:11" x14ac:dyDescent="0.25">
      <c r="A275" s="18" t="s">
        <v>1146</v>
      </c>
      <c r="B275" s="68"/>
      <c r="C275" s="142" t="s">
        <v>742</v>
      </c>
      <c r="D275" s="76" t="s">
        <v>911</v>
      </c>
      <c r="E275" s="251"/>
      <c r="F275" s="246"/>
      <c r="G275" s="305"/>
      <c r="H275" s="309">
        <v>5</v>
      </c>
      <c r="I275" s="308">
        <v>5</v>
      </c>
      <c r="J275" s="239"/>
      <c r="K275" s="228"/>
    </row>
    <row r="276" spans="1:11" x14ac:dyDescent="0.25">
      <c r="A276" s="18" t="s">
        <v>1147</v>
      </c>
      <c r="B276" s="68"/>
      <c r="C276" s="142" t="s">
        <v>740</v>
      </c>
      <c r="D276" s="76" t="s">
        <v>911</v>
      </c>
      <c r="E276" s="251"/>
      <c r="F276" s="246"/>
      <c r="G276" s="305"/>
      <c r="H276" s="309">
        <v>20</v>
      </c>
      <c r="I276" s="308">
        <v>14</v>
      </c>
      <c r="J276" s="239"/>
      <c r="K276" s="228"/>
    </row>
    <row r="277" spans="1:11" x14ac:dyDescent="0.25">
      <c r="A277" s="18" t="s">
        <v>1148</v>
      </c>
      <c r="B277" s="68"/>
      <c r="C277" s="142" t="s">
        <v>737</v>
      </c>
      <c r="D277" s="76" t="s">
        <v>911</v>
      </c>
      <c r="E277" s="251"/>
      <c r="F277" s="246"/>
      <c r="G277" s="305"/>
      <c r="H277" s="309">
        <v>10</v>
      </c>
      <c r="I277" s="308">
        <v>5</v>
      </c>
      <c r="J277" s="239"/>
      <c r="K277" s="228"/>
    </row>
    <row r="278" spans="1:11" x14ac:dyDescent="0.25">
      <c r="A278" s="18" t="s">
        <v>1149</v>
      </c>
      <c r="B278" s="68"/>
      <c r="C278" s="142" t="s">
        <v>739</v>
      </c>
      <c r="D278" s="76" t="s">
        <v>911</v>
      </c>
      <c r="E278" s="251"/>
      <c r="F278" s="246"/>
      <c r="G278" s="305"/>
      <c r="H278" s="309">
        <v>5</v>
      </c>
      <c r="I278" s="308">
        <v>5</v>
      </c>
      <c r="J278" s="239"/>
      <c r="K278" s="228"/>
    </row>
    <row r="279" spans="1:11" x14ac:dyDescent="0.25">
      <c r="A279" s="18" t="s">
        <v>1150</v>
      </c>
      <c r="B279" s="68"/>
      <c r="C279" s="142" t="s">
        <v>744</v>
      </c>
      <c r="D279" s="76" t="s">
        <v>911</v>
      </c>
      <c r="E279" s="251"/>
      <c r="F279" s="246"/>
      <c r="G279" s="305"/>
      <c r="H279" s="309">
        <v>10</v>
      </c>
      <c r="I279" s="308">
        <v>5</v>
      </c>
      <c r="J279" s="239"/>
      <c r="K279" s="230"/>
    </row>
    <row r="280" spans="1:11" x14ac:dyDescent="0.25">
      <c r="A280" s="18" t="s">
        <v>1151</v>
      </c>
      <c r="B280" s="68"/>
      <c r="C280" s="142" t="s">
        <v>743</v>
      </c>
      <c r="D280" s="76" t="s">
        <v>911</v>
      </c>
      <c r="E280" s="251"/>
      <c r="F280" s="246"/>
      <c r="G280" s="305"/>
      <c r="H280" s="309">
        <v>5</v>
      </c>
      <c r="I280" s="308">
        <v>5</v>
      </c>
      <c r="J280" s="239"/>
      <c r="K280" s="228"/>
    </row>
    <row r="281" spans="1:11" x14ac:dyDescent="0.25">
      <c r="A281" s="18" t="s">
        <v>1152</v>
      </c>
      <c r="B281" s="68"/>
      <c r="C281" s="142" t="s">
        <v>741</v>
      </c>
      <c r="D281" s="76" t="s">
        <v>911</v>
      </c>
      <c r="E281" s="251"/>
      <c r="F281" s="246"/>
      <c r="G281" s="305"/>
      <c r="H281" s="309">
        <v>10</v>
      </c>
      <c r="I281" s="308">
        <v>5</v>
      </c>
      <c r="J281" s="239"/>
      <c r="K281" s="228"/>
    </row>
    <row r="282" spans="1:11" x14ac:dyDescent="0.25">
      <c r="A282" s="18" t="s">
        <v>1153</v>
      </c>
      <c r="B282" s="68"/>
      <c r="C282" s="142" t="s">
        <v>873</v>
      </c>
      <c r="D282" s="76"/>
      <c r="E282" s="251"/>
      <c r="F282" s="246"/>
      <c r="G282" s="305"/>
      <c r="H282" s="309">
        <v>5</v>
      </c>
      <c r="I282" s="308">
        <v>8</v>
      </c>
      <c r="J282" s="239"/>
      <c r="K282" s="228"/>
    </row>
    <row r="283" spans="1:11" x14ac:dyDescent="0.25">
      <c r="A283" s="18" t="s">
        <v>1154</v>
      </c>
      <c r="B283" s="68"/>
      <c r="C283" s="142" t="s">
        <v>821</v>
      </c>
      <c r="D283" s="76" t="s">
        <v>911</v>
      </c>
      <c r="E283" s="251"/>
      <c r="F283" s="246"/>
      <c r="G283" s="305"/>
      <c r="H283" s="309">
        <v>49</v>
      </c>
      <c r="I283" s="308"/>
      <c r="J283" s="239"/>
      <c r="K283" s="228"/>
    </row>
    <row r="284" spans="1:11" x14ac:dyDescent="0.25">
      <c r="A284" s="18" t="s">
        <v>76</v>
      </c>
      <c r="B284" s="68"/>
      <c r="C284" s="142" t="s">
        <v>1031</v>
      </c>
      <c r="D284" s="76">
        <v>9.8000000000000007</v>
      </c>
      <c r="E284" s="251"/>
      <c r="F284" s="246"/>
      <c r="G284" s="305"/>
      <c r="H284" s="309">
        <v>49</v>
      </c>
      <c r="I284" s="308"/>
      <c r="J284" s="239"/>
      <c r="K284" s="228"/>
    </row>
    <row r="285" spans="1:11" x14ac:dyDescent="0.25">
      <c r="A285" s="18" t="s">
        <v>77</v>
      </c>
      <c r="B285" s="68"/>
      <c r="C285" s="142" t="s">
        <v>867</v>
      </c>
      <c r="D285" s="76"/>
      <c r="E285" s="251"/>
      <c r="F285" s="246"/>
      <c r="G285" s="305"/>
      <c r="H285" s="309"/>
      <c r="I285" s="308"/>
      <c r="J285" s="239"/>
      <c r="K285" s="229" t="s">
        <v>1087</v>
      </c>
    </row>
    <row r="286" spans="1:11" x14ac:dyDescent="0.25">
      <c r="A286" s="18" t="s">
        <v>1155</v>
      </c>
      <c r="B286" s="68"/>
      <c r="C286" s="142" t="s">
        <v>781</v>
      </c>
      <c r="D286" s="76">
        <v>16.8</v>
      </c>
      <c r="E286" s="251"/>
      <c r="F286" s="246"/>
      <c r="G286" s="305"/>
      <c r="H286" s="309"/>
      <c r="I286" s="308"/>
      <c r="J286" s="239"/>
      <c r="K286" s="229" t="s">
        <v>1087</v>
      </c>
    </row>
    <row r="287" spans="1:11" x14ac:dyDescent="0.25">
      <c r="A287" s="18" t="s">
        <v>1156</v>
      </c>
      <c r="B287" s="68"/>
      <c r="C287" s="142" t="s">
        <v>782</v>
      </c>
      <c r="D287" s="76" t="s">
        <v>911</v>
      </c>
      <c r="E287" s="251"/>
      <c r="F287" s="246"/>
      <c r="G287" s="305"/>
      <c r="H287" s="309"/>
      <c r="I287" s="308"/>
      <c r="J287" s="239"/>
      <c r="K287" s="229" t="s">
        <v>1087</v>
      </c>
    </row>
    <row r="288" spans="1:11" x14ac:dyDescent="0.25">
      <c r="A288" s="18" t="s">
        <v>1157</v>
      </c>
      <c r="B288" s="68"/>
      <c r="C288" s="142" t="s">
        <v>790</v>
      </c>
      <c r="D288" s="76">
        <v>7.6</v>
      </c>
      <c r="E288" s="251"/>
      <c r="F288" s="246"/>
      <c r="G288" s="305"/>
      <c r="H288" s="309">
        <v>73</v>
      </c>
      <c r="I288" s="308"/>
      <c r="J288" s="239"/>
      <c r="K288" s="228"/>
    </row>
    <row r="289" spans="1:11" x14ac:dyDescent="0.25">
      <c r="A289" s="18" t="s">
        <v>78</v>
      </c>
      <c r="B289" s="68"/>
      <c r="C289" s="142" t="s">
        <v>1032</v>
      </c>
      <c r="D289" s="76" t="s">
        <v>911</v>
      </c>
      <c r="E289" s="251"/>
      <c r="F289" s="246"/>
      <c r="G289" s="305"/>
      <c r="H289" s="309">
        <v>13</v>
      </c>
      <c r="I289" s="308"/>
      <c r="J289" s="239"/>
      <c r="K289" s="228"/>
    </row>
    <row r="290" spans="1:11" x14ac:dyDescent="0.25">
      <c r="A290" s="18" t="s">
        <v>1158</v>
      </c>
      <c r="B290" s="68"/>
      <c r="C290" s="142" t="s">
        <v>813</v>
      </c>
      <c r="D290" s="76" t="s">
        <v>911</v>
      </c>
      <c r="E290" s="251"/>
      <c r="F290" s="246"/>
      <c r="G290" s="305"/>
      <c r="H290" s="309">
        <v>14</v>
      </c>
      <c r="I290" s="308"/>
      <c r="J290" s="239"/>
      <c r="K290" s="228"/>
    </row>
    <row r="291" spans="1:11" x14ac:dyDescent="0.25">
      <c r="A291" s="18" t="s">
        <v>1159</v>
      </c>
      <c r="B291" s="68"/>
      <c r="C291" s="142" t="s">
        <v>814</v>
      </c>
      <c r="D291" s="76" t="s">
        <v>911</v>
      </c>
      <c r="E291" s="251"/>
      <c r="F291" s="246"/>
      <c r="G291" s="305"/>
      <c r="H291" s="309">
        <v>28</v>
      </c>
      <c r="I291" s="308"/>
      <c r="J291" s="239"/>
      <c r="K291" s="228"/>
    </row>
    <row r="292" spans="1:11" x14ac:dyDescent="0.25">
      <c r="A292" s="18" t="s">
        <v>110</v>
      </c>
      <c r="B292" s="68"/>
      <c r="C292" s="142" t="s">
        <v>776</v>
      </c>
      <c r="D292" s="76" t="s">
        <v>911</v>
      </c>
      <c r="E292" s="251"/>
      <c r="F292" s="246"/>
      <c r="G292" s="305"/>
      <c r="H292" s="309">
        <v>35</v>
      </c>
      <c r="I292" s="308"/>
      <c r="J292" s="239"/>
      <c r="K292" s="228"/>
    </row>
    <row r="293" spans="1:11" x14ac:dyDescent="0.25">
      <c r="A293" s="18" t="s">
        <v>111</v>
      </c>
      <c r="B293" s="68"/>
      <c r="C293" s="142" t="s">
        <v>777</v>
      </c>
      <c r="D293" s="76" t="s">
        <v>911</v>
      </c>
      <c r="E293" s="251"/>
      <c r="F293" s="246"/>
      <c r="G293" s="305"/>
      <c r="H293" s="309">
        <v>18</v>
      </c>
      <c r="I293" s="308"/>
      <c r="J293" s="239"/>
      <c r="K293" s="228"/>
    </row>
    <row r="294" spans="1:11" x14ac:dyDescent="0.25">
      <c r="A294" s="18" t="s">
        <v>1160</v>
      </c>
      <c r="B294" s="68"/>
      <c r="C294" s="142" t="s">
        <v>778</v>
      </c>
      <c r="D294" s="76" t="s">
        <v>911</v>
      </c>
      <c r="E294" s="251"/>
      <c r="F294" s="246"/>
      <c r="G294" s="305"/>
      <c r="H294" s="309">
        <v>18</v>
      </c>
      <c r="I294" s="308"/>
      <c r="J294" s="239"/>
      <c r="K294" s="228"/>
    </row>
    <row r="295" spans="1:11" x14ac:dyDescent="0.25">
      <c r="A295" s="18" t="s">
        <v>1161</v>
      </c>
      <c r="B295" s="68"/>
      <c r="C295" s="142" t="s">
        <v>779</v>
      </c>
      <c r="D295" s="76" t="s">
        <v>911</v>
      </c>
      <c r="E295" s="251"/>
      <c r="F295" s="246"/>
      <c r="G295" s="305"/>
      <c r="H295" s="309">
        <v>53</v>
      </c>
      <c r="I295" s="308"/>
      <c r="J295" s="239"/>
      <c r="K295" s="228"/>
    </row>
    <row r="296" spans="1:11" x14ac:dyDescent="0.25">
      <c r="A296" s="18" t="s">
        <v>1162</v>
      </c>
      <c r="B296" s="68"/>
      <c r="C296" s="142" t="s">
        <v>775</v>
      </c>
      <c r="D296" s="76" t="s">
        <v>911</v>
      </c>
      <c r="E296" s="251"/>
      <c r="F296" s="246"/>
      <c r="G296" s="305"/>
      <c r="H296" s="309">
        <v>18</v>
      </c>
      <c r="I296" s="308"/>
      <c r="J296" s="239"/>
      <c r="K296" s="228"/>
    </row>
    <row r="297" spans="1:11" x14ac:dyDescent="0.25">
      <c r="A297" s="18" t="s">
        <v>1163</v>
      </c>
      <c r="B297" s="68"/>
      <c r="C297" s="142" t="s">
        <v>792</v>
      </c>
      <c r="D297" s="76" t="s">
        <v>911</v>
      </c>
      <c r="E297" s="251"/>
      <c r="F297" s="246"/>
      <c r="G297" s="305"/>
      <c r="H297" s="309">
        <v>31</v>
      </c>
      <c r="I297" s="308"/>
      <c r="J297" s="239"/>
      <c r="K297" s="228"/>
    </row>
    <row r="298" spans="1:11" x14ac:dyDescent="0.25">
      <c r="A298" s="18" t="s">
        <v>930</v>
      </c>
      <c r="B298" s="68"/>
      <c r="C298" s="142" t="s">
        <v>898</v>
      </c>
      <c r="D298" s="76" t="s">
        <v>911</v>
      </c>
      <c r="E298" s="251"/>
      <c r="F298" s="246"/>
      <c r="G298" s="305"/>
      <c r="H298" s="309">
        <v>34</v>
      </c>
      <c r="I298" s="308"/>
      <c r="J298" s="239"/>
      <c r="K298" s="228"/>
    </row>
    <row r="299" spans="1:11" x14ac:dyDescent="0.25">
      <c r="A299" s="18" t="s">
        <v>112</v>
      </c>
      <c r="B299" s="68"/>
      <c r="C299" s="142" t="s">
        <v>897</v>
      </c>
      <c r="D299" s="76" t="s">
        <v>911</v>
      </c>
      <c r="E299" s="251"/>
      <c r="F299" s="246"/>
      <c r="G299" s="305"/>
      <c r="H299" s="309">
        <v>17</v>
      </c>
      <c r="I299" s="308"/>
      <c r="J299" s="239"/>
      <c r="K299" s="228"/>
    </row>
    <row r="300" spans="1:11" x14ac:dyDescent="0.25">
      <c r="A300" s="18" t="s">
        <v>113</v>
      </c>
      <c r="B300" s="68"/>
      <c r="C300" s="142" t="s">
        <v>900</v>
      </c>
      <c r="D300" s="76" t="s">
        <v>911</v>
      </c>
      <c r="E300" s="251"/>
      <c r="F300" s="246"/>
      <c r="G300" s="305"/>
      <c r="H300" s="309">
        <v>17</v>
      </c>
      <c r="I300" s="308"/>
      <c r="J300" s="239"/>
      <c r="K300" s="228"/>
    </row>
    <row r="301" spans="1:11" x14ac:dyDescent="0.25">
      <c r="A301" s="18" t="s">
        <v>114</v>
      </c>
      <c r="B301" s="68"/>
      <c r="C301" s="142" t="s">
        <v>899</v>
      </c>
      <c r="D301" s="76" t="s">
        <v>911</v>
      </c>
      <c r="E301" s="251"/>
      <c r="F301" s="246"/>
      <c r="G301" s="305"/>
      <c r="H301" s="309">
        <v>17</v>
      </c>
      <c r="I301" s="308"/>
      <c r="J301" s="239"/>
      <c r="K301" s="228"/>
    </row>
    <row r="302" spans="1:11" x14ac:dyDescent="0.25">
      <c r="A302" s="18" t="s">
        <v>1164</v>
      </c>
      <c r="B302" s="68"/>
      <c r="C302" s="142" t="s">
        <v>896</v>
      </c>
      <c r="D302" s="76"/>
      <c r="E302" s="251"/>
      <c r="F302" s="246"/>
      <c r="G302" s="305"/>
      <c r="H302" s="309">
        <v>17</v>
      </c>
      <c r="I302" s="308"/>
      <c r="J302" s="239"/>
      <c r="K302" s="228"/>
    </row>
    <row r="303" spans="1:11" x14ac:dyDescent="0.25">
      <c r="A303" s="18" t="s">
        <v>1165</v>
      </c>
      <c r="B303" s="68"/>
      <c r="C303" s="142" t="s">
        <v>1033</v>
      </c>
      <c r="D303" s="76" t="s">
        <v>911</v>
      </c>
      <c r="E303" s="251"/>
      <c r="F303" s="246"/>
      <c r="G303" s="305"/>
      <c r="H303" s="309">
        <v>17</v>
      </c>
      <c r="I303" s="308"/>
      <c r="J303" s="239"/>
      <c r="K303" s="228"/>
    </row>
    <row r="304" spans="1:11" x14ac:dyDescent="0.25">
      <c r="A304" s="18" t="s">
        <v>115</v>
      </c>
      <c r="B304" s="68"/>
      <c r="C304" s="142" t="s">
        <v>901</v>
      </c>
      <c r="D304" s="76" t="s">
        <v>911</v>
      </c>
      <c r="E304" s="251"/>
      <c r="F304" s="246"/>
      <c r="G304" s="305"/>
      <c r="H304" s="309">
        <v>34</v>
      </c>
      <c r="I304" s="308"/>
      <c r="J304" s="239"/>
      <c r="K304" s="228"/>
    </row>
    <row r="305" spans="1:11" x14ac:dyDescent="0.25">
      <c r="A305" s="18" t="s">
        <v>115</v>
      </c>
      <c r="B305" s="68"/>
      <c r="C305" s="142" t="s">
        <v>1034</v>
      </c>
      <c r="D305" s="76" t="s">
        <v>911</v>
      </c>
      <c r="E305" s="251"/>
      <c r="F305" s="246"/>
      <c r="G305" s="305"/>
      <c r="H305" s="309">
        <v>34</v>
      </c>
      <c r="I305" s="308"/>
      <c r="J305" s="239"/>
      <c r="K305" s="228"/>
    </row>
    <row r="306" spans="1:11" x14ac:dyDescent="0.25">
      <c r="A306" s="18" t="s">
        <v>931</v>
      </c>
      <c r="B306" s="68"/>
      <c r="C306" s="142" t="s">
        <v>1035</v>
      </c>
      <c r="D306" s="76">
        <v>10.199999999999999</v>
      </c>
      <c r="E306" s="251"/>
      <c r="F306" s="246"/>
      <c r="G306" s="305"/>
      <c r="H306" s="309">
        <v>9</v>
      </c>
      <c r="I306" s="308"/>
      <c r="J306" s="239"/>
      <c r="K306" s="228"/>
    </row>
    <row r="307" spans="1:11" x14ac:dyDescent="0.25">
      <c r="A307" s="18" t="s">
        <v>79</v>
      </c>
      <c r="B307" s="68"/>
      <c r="C307" s="142" t="s">
        <v>761</v>
      </c>
      <c r="D307" s="76">
        <v>10.6</v>
      </c>
      <c r="E307" s="251"/>
      <c r="F307" s="246"/>
      <c r="G307" s="305"/>
      <c r="H307" s="309">
        <v>22</v>
      </c>
      <c r="I307" s="308"/>
      <c r="J307" s="239"/>
      <c r="K307" s="228"/>
    </row>
    <row r="308" spans="1:11" x14ac:dyDescent="0.25">
      <c r="A308" s="18" t="s">
        <v>1166</v>
      </c>
      <c r="B308" s="68"/>
      <c r="C308" s="142" t="s">
        <v>768</v>
      </c>
      <c r="D308" s="76">
        <v>7.8</v>
      </c>
      <c r="E308" s="251"/>
      <c r="F308" s="246"/>
      <c r="G308" s="305"/>
      <c r="H308" s="309">
        <v>49</v>
      </c>
      <c r="I308" s="308"/>
      <c r="J308" s="239"/>
      <c r="K308" s="228"/>
    </row>
    <row r="309" spans="1:11" x14ac:dyDescent="0.25">
      <c r="A309" s="18" t="s">
        <v>1167</v>
      </c>
      <c r="B309" s="68"/>
      <c r="C309" s="142" t="s">
        <v>769</v>
      </c>
      <c r="D309" s="76" t="s">
        <v>911</v>
      </c>
      <c r="E309" s="251"/>
      <c r="F309" s="246"/>
      <c r="G309" s="305"/>
      <c r="H309" s="309">
        <v>10</v>
      </c>
      <c r="I309" s="308"/>
      <c r="J309" s="239"/>
      <c r="K309" s="228"/>
    </row>
    <row r="310" spans="1:11" x14ac:dyDescent="0.25">
      <c r="A310" s="18" t="s">
        <v>1168</v>
      </c>
      <c r="B310" s="68"/>
      <c r="C310" s="142" t="s">
        <v>770</v>
      </c>
      <c r="D310" s="76" t="s">
        <v>911</v>
      </c>
      <c r="E310" s="251"/>
      <c r="F310" s="246"/>
      <c r="G310" s="305"/>
      <c r="H310" s="309">
        <v>10</v>
      </c>
      <c r="I310" s="308"/>
      <c r="J310" s="239"/>
      <c r="K310" s="228"/>
    </row>
    <row r="311" spans="1:11" x14ac:dyDescent="0.25">
      <c r="A311" s="18" t="s">
        <v>1169</v>
      </c>
      <c r="B311" s="68"/>
      <c r="C311" s="142" t="s">
        <v>767</v>
      </c>
      <c r="D311" s="76" t="s">
        <v>911</v>
      </c>
      <c r="E311" s="251"/>
      <c r="F311" s="246"/>
      <c r="G311" s="305"/>
      <c r="H311" s="309">
        <v>10</v>
      </c>
      <c r="I311" s="308"/>
      <c r="J311" s="239"/>
      <c r="K311" s="228"/>
    </row>
    <row r="312" spans="1:11" x14ac:dyDescent="0.25">
      <c r="A312" s="18" t="s">
        <v>1170</v>
      </c>
      <c r="B312" s="68"/>
      <c r="C312" s="142" t="s">
        <v>755</v>
      </c>
      <c r="D312" s="76">
        <v>11.6</v>
      </c>
      <c r="E312" s="251"/>
      <c r="F312" s="246"/>
      <c r="G312" s="305"/>
      <c r="H312" s="309">
        <v>53</v>
      </c>
      <c r="I312" s="308"/>
      <c r="J312" s="239"/>
      <c r="K312" s="228"/>
    </row>
    <row r="313" spans="1:11" x14ac:dyDescent="0.25">
      <c r="A313" s="18" t="s">
        <v>932</v>
      </c>
      <c r="B313" s="68"/>
      <c r="C313" s="142" t="s">
        <v>904</v>
      </c>
      <c r="D313" s="76" t="s">
        <v>911</v>
      </c>
      <c r="E313" s="251"/>
      <c r="F313" s="246"/>
      <c r="G313" s="305"/>
      <c r="H313" s="309">
        <v>14</v>
      </c>
      <c r="I313" s="308"/>
      <c r="J313" s="239"/>
      <c r="K313" s="228"/>
    </row>
    <row r="314" spans="1:11" x14ac:dyDescent="0.25">
      <c r="A314" s="18" t="s">
        <v>81</v>
      </c>
      <c r="B314" s="68"/>
      <c r="C314" s="142" t="s">
        <v>791</v>
      </c>
      <c r="D314" s="76">
        <v>10.6</v>
      </c>
      <c r="E314" s="251"/>
      <c r="F314" s="246"/>
      <c r="G314" s="305"/>
      <c r="H314" s="309">
        <v>8</v>
      </c>
      <c r="I314" s="308"/>
      <c r="J314" s="239"/>
      <c r="K314" s="228"/>
    </row>
    <row r="315" spans="1:11" x14ac:dyDescent="0.25">
      <c r="A315" s="18" t="s">
        <v>210</v>
      </c>
      <c r="B315" s="68"/>
      <c r="C315" s="142" t="s">
        <v>914</v>
      </c>
      <c r="D315" s="76" t="s">
        <v>911</v>
      </c>
      <c r="E315" s="251"/>
      <c r="F315" s="246"/>
      <c r="G315" s="305"/>
      <c r="H315" s="310"/>
      <c r="I315" s="308"/>
      <c r="J315" s="239"/>
      <c r="K315" s="229" t="s">
        <v>1087</v>
      </c>
    </row>
    <row r="316" spans="1:11" x14ac:dyDescent="0.25">
      <c r="A316" s="18" t="s">
        <v>385</v>
      </c>
      <c r="B316" s="68"/>
      <c r="C316" s="142" t="s">
        <v>843</v>
      </c>
      <c r="D316" s="76" t="s">
        <v>911</v>
      </c>
      <c r="E316" s="251"/>
      <c r="F316" s="246"/>
      <c r="G316" s="305"/>
      <c r="H316" s="309">
        <v>20</v>
      </c>
      <c r="I316" s="308">
        <v>20</v>
      </c>
      <c r="J316" s="239"/>
      <c r="K316" s="228"/>
    </row>
    <row r="317" spans="1:11" x14ac:dyDescent="0.25">
      <c r="A317" s="18" t="s">
        <v>386</v>
      </c>
      <c r="B317" s="68"/>
      <c r="C317" s="142" t="s">
        <v>845</v>
      </c>
      <c r="D317" s="76" t="s">
        <v>911</v>
      </c>
      <c r="E317" s="251"/>
      <c r="F317" s="246"/>
      <c r="G317" s="305"/>
      <c r="H317" s="309">
        <v>20</v>
      </c>
      <c r="I317" s="308">
        <v>20</v>
      </c>
      <c r="J317" s="239"/>
      <c r="K317" s="228"/>
    </row>
    <row r="318" spans="1:11" x14ac:dyDescent="0.25">
      <c r="A318" s="18" t="s">
        <v>387</v>
      </c>
      <c r="B318" s="68"/>
      <c r="C318" s="142" t="s">
        <v>847</v>
      </c>
      <c r="D318" s="76" t="s">
        <v>911</v>
      </c>
      <c r="E318" s="251"/>
      <c r="F318" s="246"/>
      <c r="G318" s="305"/>
      <c r="H318" s="309">
        <v>20</v>
      </c>
      <c r="I318" s="308">
        <v>20</v>
      </c>
      <c r="J318" s="239"/>
      <c r="K318" s="228"/>
    </row>
    <row r="319" spans="1:11" x14ac:dyDescent="0.25">
      <c r="A319" s="18" t="s">
        <v>388</v>
      </c>
      <c r="B319" s="68"/>
      <c r="C319" s="142" t="s">
        <v>846</v>
      </c>
      <c r="D319" s="76" t="s">
        <v>911</v>
      </c>
      <c r="E319" s="251"/>
      <c r="F319" s="246"/>
      <c r="G319" s="305"/>
      <c r="H319" s="309">
        <v>20</v>
      </c>
      <c r="I319" s="308">
        <v>20</v>
      </c>
      <c r="J319" s="239"/>
      <c r="K319" s="228"/>
    </row>
    <row r="320" spans="1:11" x14ac:dyDescent="0.25">
      <c r="A320" s="18" t="s">
        <v>389</v>
      </c>
      <c r="B320" s="68"/>
      <c r="C320" s="142" t="s">
        <v>844</v>
      </c>
      <c r="D320" s="76" t="s">
        <v>911</v>
      </c>
      <c r="E320" s="251"/>
      <c r="F320" s="246"/>
      <c r="G320" s="305"/>
      <c r="H320" s="309">
        <v>20</v>
      </c>
      <c r="I320" s="308">
        <v>20</v>
      </c>
      <c r="J320" s="239"/>
      <c r="K320" s="228"/>
    </row>
    <row r="321" spans="1:11" x14ac:dyDescent="0.25">
      <c r="A321" s="18" t="s">
        <v>945</v>
      </c>
      <c r="B321" s="68"/>
      <c r="C321" s="13" t="s">
        <v>1171</v>
      </c>
      <c r="D321" s="76" t="s">
        <v>911</v>
      </c>
      <c r="E321" s="251"/>
      <c r="F321" s="246"/>
      <c r="G321" s="305"/>
      <c r="H321" s="309">
        <v>12</v>
      </c>
      <c r="I321" s="308">
        <v>12</v>
      </c>
      <c r="J321" s="239"/>
      <c r="K321" s="228"/>
    </row>
    <row r="322" spans="1:11" x14ac:dyDescent="0.25">
      <c r="A322" s="18" t="s">
        <v>946</v>
      </c>
      <c r="B322" s="68"/>
      <c r="C322" s="13" t="s">
        <v>1172</v>
      </c>
      <c r="D322" s="76" t="s">
        <v>911</v>
      </c>
      <c r="E322" s="251"/>
      <c r="F322" s="246"/>
      <c r="G322" s="305"/>
      <c r="H322" s="309">
        <v>12</v>
      </c>
      <c r="I322" s="308">
        <v>12</v>
      </c>
      <c r="J322" s="239"/>
      <c r="K322" s="228"/>
    </row>
    <row r="323" spans="1:11" x14ac:dyDescent="0.25">
      <c r="A323" s="18" t="s">
        <v>211</v>
      </c>
      <c r="B323" s="68"/>
      <c r="C323" s="142" t="s">
        <v>835</v>
      </c>
      <c r="D323" s="76" t="s">
        <v>911</v>
      </c>
      <c r="E323" s="251"/>
      <c r="F323" s="246"/>
      <c r="G323" s="305"/>
      <c r="H323" s="309">
        <v>10</v>
      </c>
      <c r="I323" s="308">
        <v>12</v>
      </c>
      <c r="J323" s="239"/>
      <c r="K323" s="228"/>
    </row>
    <row r="324" spans="1:11" x14ac:dyDescent="0.25">
      <c r="A324" s="18" t="s">
        <v>947</v>
      </c>
      <c r="B324" s="68"/>
      <c r="C324" s="142" t="s">
        <v>834</v>
      </c>
      <c r="D324" s="76" t="s">
        <v>911</v>
      </c>
      <c r="E324" s="251"/>
      <c r="F324" s="246"/>
      <c r="G324" s="305"/>
      <c r="H324" s="309">
        <v>10</v>
      </c>
      <c r="I324" s="308">
        <v>12</v>
      </c>
      <c r="J324" s="239"/>
      <c r="K324" s="228"/>
    </row>
    <row r="325" spans="1:11" x14ac:dyDescent="0.25">
      <c r="A325" s="18" t="s">
        <v>212</v>
      </c>
      <c r="B325" s="68"/>
      <c r="C325" s="142" t="s">
        <v>837</v>
      </c>
      <c r="D325" s="76" t="s">
        <v>911</v>
      </c>
      <c r="E325" s="251"/>
      <c r="F325" s="246"/>
      <c r="G325" s="305"/>
      <c r="H325" s="309">
        <v>10</v>
      </c>
      <c r="I325" s="308">
        <v>12</v>
      </c>
      <c r="J325" s="239"/>
      <c r="K325" s="228"/>
    </row>
    <row r="326" spans="1:11" x14ac:dyDescent="0.25">
      <c r="A326" s="18" t="s">
        <v>213</v>
      </c>
      <c r="B326" s="68"/>
      <c r="C326" s="142" t="s">
        <v>836</v>
      </c>
      <c r="D326" s="76" t="s">
        <v>911</v>
      </c>
      <c r="E326" s="251"/>
      <c r="F326" s="246"/>
      <c r="G326" s="305"/>
      <c r="H326" s="309">
        <v>10</v>
      </c>
      <c r="I326" s="308">
        <v>12</v>
      </c>
      <c r="J326" s="239"/>
      <c r="K326" s="228"/>
    </row>
    <row r="327" spans="1:11" x14ac:dyDescent="0.25">
      <c r="A327" s="18" t="s">
        <v>83</v>
      </c>
      <c r="B327" s="68"/>
      <c r="C327" s="142" t="s">
        <v>865</v>
      </c>
      <c r="D327" s="76" t="s">
        <v>911</v>
      </c>
      <c r="E327" s="251"/>
      <c r="F327" s="246"/>
      <c r="G327" s="305"/>
      <c r="H327" s="309">
        <v>20</v>
      </c>
      <c r="I327" s="308">
        <v>12</v>
      </c>
      <c r="J327" s="239"/>
      <c r="K327" s="228"/>
    </row>
    <row r="328" spans="1:11" x14ac:dyDescent="0.25">
      <c r="A328" s="18" t="s">
        <v>214</v>
      </c>
      <c r="B328" s="68"/>
      <c r="C328" s="142" t="s">
        <v>1036</v>
      </c>
      <c r="D328" s="76" t="s">
        <v>911</v>
      </c>
      <c r="E328" s="251"/>
      <c r="F328" s="246"/>
      <c r="G328" s="305"/>
      <c r="H328" s="309">
        <v>9</v>
      </c>
      <c r="I328" s="308">
        <v>9</v>
      </c>
      <c r="J328" s="239"/>
      <c r="K328" s="228"/>
    </row>
    <row r="329" spans="1:11" x14ac:dyDescent="0.25">
      <c r="A329" s="18" t="s">
        <v>215</v>
      </c>
      <c r="B329" s="68"/>
      <c r="C329" s="142" t="s">
        <v>1037</v>
      </c>
      <c r="D329" s="76" t="s">
        <v>911</v>
      </c>
      <c r="E329" s="251"/>
      <c r="F329" s="246"/>
      <c r="G329" s="305"/>
      <c r="H329" s="309">
        <v>18</v>
      </c>
      <c r="I329" s="308">
        <v>18</v>
      </c>
      <c r="J329" s="239"/>
      <c r="K329" s="228"/>
    </row>
    <row r="330" spans="1:11" x14ac:dyDescent="0.25">
      <c r="A330" s="18" t="s">
        <v>216</v>
      </c>
      <c r="B330" s="68"/>
      <c r="C330" s="142" t="s">
        <v>1038</v>
      </c>
      <c r="D330" s="76" t="s">
        <v>911</v>
      </c>
      <c r="E330" s="251"/>
      <c r="F330" s="246"/>
      <c r="G330" s="305"/>
      <c r="H330" s="309">
        <v>14</v>
      </c>
      <c r="I330" s="308">
        <v>14</v>
      </c>
      <c r="J330" s="239"/>
      <c r="K330" s="228"/>
    </row>
    <row r="331" spans="1:11" x14ac:dyDescent="0.25">
      <c r="A331" s="18" t="s">
        <v>217</v>
      </c>
      <c r="B331" s="68"/>
      <c r="C331" s="142" t="s">
        <v>1039</v>
      </c>
      <c r="D331" s="76" t="s">
        <v>911</v>
      </c>
      <c r="E331" s="251"/>
      <c r="F331" s="246"/>
      <c r="G331" s="305"/>
      <c r="H331" s="309">
        <v>18</v>
      </c>
      <c r="I331" s="308">
        <v>18</v>
      </c>
      <c r="J331" s="239"/>
      <c r="K331" s="228"/>
    </row>
    <row r="332" spans="1:11" x14ac:dyDescent="0.25">
      <c r="A332" s="18" t="s">
        <v>218</v>
      </c>
      <c r="B332" s="68"/>
      <c r="C332" s="142" t="s">
        <v>1040</v>
      </c>
      <c r="D332" s="76" t="s">
        <v>911</v>
      </c>
      <c r="E332" s="251"/>
      <c r="F332" s="246"/>
      <c r="G332" s="305"/>
      <c r="H332" s="309">
        <v>9</v>
      </c>
      <c r="I332" s="308">
        <v>9</v>
      </c>
      <c r="J332" s="239"/>
      <c r="K332" s="228"/>
    </row>
    <row r="333" spans="1:11" x14ac:dyDescent="0.25">
      <c r="A333" s="18" t="s">
        <v>219</v>
      </c>
      <c r="B333" s="68"/>
      <c r="C333" s="142" t="s">
        <v>1041</v>
      </c>
      <c r="D333" s="76" t="s">
        <v>911</v>
      </c>
      <c r="E333" s="251"/>
      <c r="F333" s="246"/>
      <c r="G333" s="305"/>
      <c r="H333" s="309">
        <v>27</v>
      </c>
      <c r="I333" s="308">
        <v>18</v>
      </c>
      <c r="J333" s="239"/>
      <c r="K333" s="228"/>
    </row>
    <row r="334" spans="1:11" x14ac:dyDescent="0.25">
      <c r="A334" s="18" t="s">
        <v>220</v>
      </c>
      <c r="B334" s="68"/>
      <c r="C334" s="142" t="s">
        <v>1042</v>
      </c>
      <c r="D334" s="76" t="s">
        <v>911</v>
      </c>
      <c r="E334" s="251"/>
      <c r="F334" s="246"/>
      <c r="G334" s="305"/>
      <c r="H334" s="309">
        <v>27</v>
      </c>
      <c r="I334" s="308">
        <v>18</v>
      </c>
      <c r="J334" s="239"/>
      <c r="K334" s="228"/>
    </row>
    <row r="335" spans="1:11" x14ac:dyDescent="0.25">
      <c r="A335" s="18" t="s">
        <v>226</v>
      </c>
      <c r="B335" s="68"/>
      <c r="C335" s="142" t="s">
        <v>1043</v>
      </c>
      <c r="D335" s="76" t="s">
        <v>911</v>
      </c>
      <c r="E335" s="251"/>
      <c r="F335" s="246"/>
      <c r="G335" s="305"/>
      <c r="H335" s="309">
        <v>10</v>
      </c>
      <c r="I335" s="308">
        <v>9</v>
      </c>
      <c r="J335" s="239"/>
      <c r="K335" s="228"/>
    </row>
    <row r="336" spans="1:11" x14ac:dyDescent="0.25">
      <c r="A336" s="18" t="s">
        <v>228</v>
      </c>
      <c r="B336" s="68"/>
      <c r="C336" s="142" t="s">
        <v>1044</v>
      </c>
      <c r="D336" s="76" t="s">
        <v>911</v>
      </c>
      <c r="E336" s="251"/>
      <c r="F336" s="246"/>
      <c r="G336" s="305"/>
      <c r="H336" s="309">
        <v>10</v>
      </c>
      <c r="I336" s="308">
        <v>9</v>
      </c>
      <c r="J336" s="239"/>
      <c r="K336" s="228"/>
    </row>
    <row r="337" spans="1:11" x14ac:dyDescent="0.25">
      <c r="A337" s="18" t="s">
        <v>222</v>
      </c>
      <c r="B337" s="68"/>
      <c r="C337" s="142" t="s">
        <v>1045</v>
      </c>
      <c r="D337" s="76" t="s">
        <v>911</v>
      </c>
      <c r="E337" s="251"/>
      <c r="F337" s="246"/>
      <c r="G337" s="305"/>
      <c r="H337" s="309">
        <v>10</v>
      </c>
      <c r="I337" s="308">
        <v>9</v>
      </c>
      <c r="J337" s="239"/>
      <c r="K337" s="228"/>
    </row>
    <row r="338" spans="1:11" x14ac:dyDescent="0.25">
      <c r="A338" s="18" t="s">
        <v>223</v>
      </c>
      <c r="B338" s="68"/>
      <c r="C338" s="142" t="s">
        <v>1046</v>
      </c>
      <c r="D338" s="76" t="s">
        <v>911</v>
      </c>
      <c r="E338" s="251"/>
      <c r="F338" s="246"/>
      <c r="G338" s="305"/>
      <c r="H338" s="309">
        <v>10</v>
      </c>
      <c r="I338" s="308">
        <v>9</v>
      </c>
      <c r="J338" s="239"/>
      <c r="K338" s="228"/>
    </row>
    <row r="339" spans="1:11" x14ac:dyDescent="0.25">
      <c r="A339" s="18" t="s">
        <v>224</v>
      </c>
      <c r="B339" s="68"/>
      <c r="C339" s="142" t="s">
        <v>1047</v>
      </c>
      <c r="D339" s="76" t="s">
        <v>911</v>
      </c>
      <c r="E339" s="251"/>
      <c r="F339" s="246"/>
      <c r="G339" s="305"/>
      <c r="H339" s="309">
        <v>10</v>
      </c>
      <c r="I339" s="308">
        <v>9</v>
      </c>
      <c r="J339" s="239"/>
      <c r="K339" s="228"/>
    </row>
    <row r="340" spans="1:11" x14ac:dyDescent="0.25">
      <c r="A340" s="18" t="s">
        <v>225</v>
      </c>
      <c r="B340" s="68"/>
      <c r="C340" s="142" t="s">
        <v>1048</v>
      </c>
      <c r="D340" s="76" t="s">
        <v>911</v>
      </c>
      <c r="E340" s="251"/>
      <c r="F340" s="246"/>
      <c r="G340" s="305"/>
      <c r="H340" s="309">
        <v>10</v>
      </c>
      <c r="I340" s="308">
        <v>9</v>
      </c>
      <c r="J340" s="239"/>
      <c r="K340" s="228"/>
    </row>
    <row r="341" spans="1:11" x14ac:dyDescent="0.25">
      <c r="A341" s="18" t="s">
        <v>227</v>
      </c>
      <c r="B341" s="68"/>
      <c r="C341" s="142" t="s">
        <v>1049</v>
      </c>
      <c r="D341" s="76" t="s">
        <v>911</v>
      </c>
      <c r="E341" s="251"/>
      <c r="F341" s="246"/>
      <c r="G341" s="305"/>
      <c r="H341" s="309">
        <v>20</v>
      </c>
      <c r="I341" s="308">
        <v>9</v>
      </c>
      <c r="J341" s="239"/>
      <c r="K341" s="228"/>
    </row>
    <row r="342" spans="1:11" x14ac:dyDescent="0.25">
      <c r="A342" s="18" t="s">
        <v>221</v>
      </c>
      <c r="B342" s="68"/>
      <c r="C342" s="142" t="s">
        <v>1050</v>
      </c>
      <c r="D342" s="76" t="s">
        <v>911</v>
      </c>
      <c r="E342" s="251"/>
      <c r="F342" s="246"/>
      <c r="G342" s="305"/>
      <c r="H342" s="309">
        <v>15</v>
      </c>
      <c r="I342" s="308">
        <v>9</v>
      </c>
      <c r="J342" s="239"/>
      <c r="K342" s="228"/>
    </row>
    <row r="343" spans="1:11" x14ac:dyDescent="0.25">
      <c r="A343" s="18" t="s">
        <v>229</v>
      </c>
      <c r="B343" s="68"/>
      <c r="C343" s="142" t="s">
        <v>874</v>
      </c>
      <c r="D343" s="76" t="s">
        <v>911</v>
      </c>
      <c r="E343" s="251"/>
      <c r="F343" s="246"/>
      <c r="G343" s="305"/>
      <c r="H343" s="309">
        <v>13</v>
      </c>
      <c r="I343" s="308">
        <v>13</v>
      </c>
      <c r="J343" s="239"/>
      <c r="K343" s="228"/>
    </row>
    <row r="344" spans="1:11" x14ac:dyDescent="0.25">
      <c r="A344" s="18" t="s">
        <v>230</v>
      </c>
      <c r="B344" s="68"/>
      <c r="C344" s="142" t="s">
        <v>876</v>
      </c>
      <c r="D344" s="76" t="s">
        <v>911</v>
      </c>
      <c r="E344" s="251"/>
      <c r="F344" s="246"/>
      <c r="G344" s="305"/>
      <c r="H344" s="309">
        <v>13</v>
      </c>
      <c r="I344" s="308">
        <v>13</v>
      </c>
      <c r="J344" s="239"/>
      <c r="K344" s="228"/>
    </row>
    <row r="345" spans="1:11" x14ac:dyDescent="0.25">
      <c r="A345" s="18" t="s">
        <v>231</v>
      </c>
      <c r="B345" s="68"/>
      <c r="C345" s="142" t="s">
        <v>875</v>
      </c>
      <c r="D345" s="76" t="s">
        <v>911</v>
      </c>
      <c r="E345" s="251"/>
      <c r="F345" s="246"/>
      <c r="G345" s="305"/>
      <c r="H345" s="309">
        <v>27</v>
      </c>
      <c r="I345" s="308">
        <v>27</v>
      </c>
      <c r="J345" s="239"/>
      <c r="K345" s="228"/>
    </row>
    <row r="346" spans="1:11" x14ac:dyDescent="0.25">
      <c r="A346" s="18" t="s">
        <v>232</v>
      </c>
      <c r="B346" s="68"/>
      <c r="C346" s="142" t="s">
        <v>877</v>
      </c>
      <c r="D346" s="76" t="s">
        <v>911</v>
      </c>
      <c r="E346" s="251"/>
      <c r="F346" s="246"/>
      <c r="G346" s="305"/>
      <c r="H346" s="309">
        <v>22</v>
      </c>
      <c r="I346" s="308">
        <v>13</v>
      </c>
      <c r="J346" s="239"/>
      <c r="K346" s="228"/>
    </row>
    <row r="347" spans="1:11" x14ac:dyDescent="0.25">
      <c r="A347" s="18" t="s">
        <v>233</v>
      </c>
      <c r="B347" s="68"/>
      <c r="C347" s="142" t="s">
        <v>863</v>
      </c>
      <c r="D347" s="76" t="s">
        <v>911</v>
      </c>
      <c r="E347" s="251"/>
      <c r="F347" s="246"/>
      <c r="G347" s="305"/>
      <c r="H347" s="310"/>
      <c r="I347" s="308"/>
      <c r="J347" s="239"/>
      <c r="K347" s="229" t="s">
        <v>1087</v>
      </c>
    </row>
    <row r="348" spans="1:11" x14ac:dyDescent="0.25">
      <c r="A348" s="18" t="s">
        <v>234</v>
      </c>
      <c r="B348" s="68"/>
      <c r="C348" s="142" t="s">
        <v>862</v>
      </c>
      <c r="D348" s="76" t="s">
        <v>911</v>
      </c>
      <c r="E348" s="251"/>
      <c r="F348" s="246"/>
      <c r="G348" s="305"/>
      <c r="H348" s="310"/>
      <c r="I348" s="308"/>
      <c r="J348" s="239"/>
      <c r="K348" s="229" t="s">
        <v>1087</v>
      </c>
    </row>
    <row r="349" spans="1:11" x14ac:dyDescent="0.25">
      <c r="A349" s="18" t="s">
        <v>948</v>
      </c>
      <c r="B349" s="68"/>
      <c r="C349" s="142" t="s">
        <v>861</v>
      </c>
      <c r="D349" s="76" t="s">
        <v>911</v>
      </c>
      <c r="E349" s="251"/>
      <c r="F349" s="246"/>
      <c r="G349" s="305"/>
      <c r="H349" s="310"/>
      <c r="I349" s="308"/>
      <c r="J349" s="239"/>
      <c r="K349" s="229" t="s">
        <v>1087</v>
      </c>
    </row>
    <row r="350" spans="1:11" x14ac:dyDescent="0.25">
      <c r="A350" s="18" t="s">
        <v>235</v>
      </c>
      <c r="B350" s="68"/>
      <c r="C350" s="142" t="s">
        <v>818</v>
      </c>
      <c r="D350" s="76" t="s">
        <v>911</v>
      </c>
      <c r="E350" s="251"/>
      <c r="F350" s="246"/>
      <c r="G350" s="305"/>
      <c r="H350" s="309">
        <v>28</v>
      </c>
      <c r="I350" s="308">
        <v>27</v>
      </c>
      <c r="J350" s="239"/>
      <c r="K350" s="228"/>
    </row>
    <row r="351" spans="1:11" x14ac:dyDescent="0.25">
      <c r="A351" s="18" t="s">
        <v>236</v>
      </c>
      <c r="B351" s="68"/>
      <c r="C351" s="142" t="s">
        <v>820</v>
      </c>
      <c r="D351" s="76" t="s">
        <v>911</v>
      </c>
      <c r="E351" s="251"/>
      <c r="F351" s="246"/>
      <c r="G351" s="305"/>
      <c r="H351" s="309">
        <v>9</v>
      </c>
      <c r="I351" s="308">
        <v>9</v>
      </c>
      <c r="J351" s="239"/>
      <c r="K351" s="228"/>
    </row>
    <row r="352" spans="1:11" x14ac:dyDescent="0.25">
      <c r="A352" s="18" t="s">
        <v>237</v>
      </c>
      <c r="B352" s="68"/>
      <c r="C352" s="142" t="s">
        <v>819</v>
      </c>
      <c r="D352" s="76" t="s">
        <v>911</v>
      </c>
      <c r="E352" s="251"/>
      <c r="F352" s="246"/>
      <c r="G352" s="305"/>
      <c r="H352" s="309">
        <v>9</v>
      </c>
      <c r="I352" s="308">
        <v>9</v>
      </c>
      <c r="J352" s="239"/>
      <c r="K352" s="228"/>
    </row>
    <row r="353" spans="1:11" x14ac:dyDescent="0.25">
      <c r="A353" s="18" t="s">
        <v>238</v>
      </c>
      <c r="B353" s="68"/>
      <c r="C353" s="142" t="s">
        <v>764</v>
      </c>
      <c r="D353" s="76" t="s">
        <v>911</v>
      </c>
      <c r="E353" s="251"/>
      <c r="F353" s="246"/>
      <c r="G353" s="305"/>
      <c r="H353" s="309">
        <v>13</v>
      </c>
      <c r="I353" s="308">
        <v>13</v>
      </c>
      <c r="J353" s="239"/>
      <c r="K353" s="228"/>
    </row>
    <row r="354" spans="1:11" x14ac:dyDescent="0.25">
      <c r="A354" s="18" t="s">
        <v>949</v>
      </c>
      <c r="B354" s="68"/>
      <c r="C354" s="142" t="s">
        <v>762</v>
      </c>
      <c r="D354" s="76" t="s">
        <v>911</v>
      </c>
      <c r="E354" s="251"/>
      <c r="F354" s="246"/>
      <c r="G354" s="305"/>
      <c r="H354" s="309">
        <v>13</v>
      </c>
      <c r="I354" s="308">
        <v>13</v>
      </c>
      <c r="J354" s="239"/>
      <c r="K354" s="228"/>
    </row>
    <row r="355" spans="1:11" x14ac:dyDescent="0.25">
      <c r="A355" s="18" t="s">
        <v>239</v>
      </c>
      <c r="B355" s="68"/>
      <c r="C355" s="142" t="s">
        <v>763</v>
      </c>
      <c r="D355" s="76" t="s">
        <v>911</v>
      </c>
      <c r="E355" s="251"/>
      <c r="F355" s="246"/>
      <c r="G355" s="305"/>
      <c r="H355" s="309">
        <v>13</v>
      </c>
      <c r="I355" s="308">
        <v>13</v>
      </c>
      <c r="J355" s="239"/>
      <c r="K355" s="228"/>
    </row>
    <row r="356" spans="1:11" x14ac:dyDescent="0.25">
      <c r="A356" s="18" t="s">
        <v>950</v>
      </c>
      <c r="B356" s="68"/>
      <c r="C356" s="142" t="s">
        <v>765</v>
      </c>
      <c r="D356" s="76"/>
      <c r="E356" s="251"/>
      <c r="F356" s="246"/>
      <c r="G356" s="305"/>
      <c r="H356" s="309">
        <v>13</v>
      </c>
      <c r="I356" s="308">
        <v>13</v>
      </c>
      <c r="J356" s="239"/>
      <c r="K356" s="228"/>
    </row>
    <row r="357" spans="1:11" x14ac:dyDescent="0.25">
      <c r="A357" s="18" t="s">
        <v>240</v>
      </c>
      <c r="B357" s="68"/>
      <c r="C357" s="142" t="s">
        <v>809</v>
      </c>
      <c r="D357" s="76" t="s">
        <v>911</v>
      </c>
      <c r="E357" s="251"/>
      <c r="F357" s="246"/>
      <c r="G357" s="305"/>
      <c r="H357" s="309">
        <v>17</v>
      </c>
      <c r="I357" s="308">
        <v>17</v>
      </c>
      <c r="J357" s="239"/>
      <c r="K357" s="228"/>
    </row>
    <row r="358" spans="1:11" x14ac:dyDescent="0.25">
      <c r="A358" s="18" t="s">
        <v>951</v>
      </c>
      <c r="B358" s="68"/>
      <c r="C358" s="142" t="s">
        <v>811</v>
      </c>
      <c r="D358" s="76" t="s">
        <v>911</v>
      </c>
      <c r="E358" s="251"/>
      <c r="F358" s="246"/>
      <c r="G358" s="305"/>
      <c r="H358" s="309"/>
      <c r="I358" s="308">
        <v>17</v>
      </c>
      <c r="J358" s="239"/>
      <c r="K358" s="229" t="s">
        <v>1087</v>
      </c>
    </row>
    <row r="359" spans="1:11" x14ac:dyDescent="0.25">
      <c r="A359" s="18" t="s">
        <v>390</v>
      </c>
      <c r="B359" s="68"/>
      <c r="C359" s="142" t="s">
        <v>812</v>
      </c>
      <c r="D359" s="76" t="s">
        <v>911</v>
      </c>
      <c r="E359" s="251"/>
      <c r="F359" s="246"/>
      <c r="G359" s="305"/>
      <c r="H359" s="309">
        <v>33</v>
      </c>
      <c r="I359" s="308">
        <v>33</v>
      </c>
      <c r="J359" s="239"/>
      <c r="K359" s="228"/>
    </row>
    <row r="360" spans="1:11" x14ac:dyDescent="0.25">
      <c r="A360" s="18" t="s">
        <v>952</v>
      </c>
      <c r="B360" s="68"/>
      <c r="C360" s="142" t="s">
        <v>810</v>
      </c>
      <c r="D360" s="76" t="s">
        <v>911</v>
      </c>
      <c r="E360" s="251"/>
      <c r="F360" s="246"/>
      <c r="G360" s="305"/>
      <c r="H360" s="310"/>
      <c r="I360" s="308">
        <v>16</v>
      </c>
      <c r="J360" s="239"/>
      <c r="K360" s="229" t="s">
        <v>1087</v>
      </c>
    </row>
    <row r="361" spans="1:11" x14ac:dyDescent="0.25">
      <c r="A361" s="18" t="s">
        <v>241</v>
      </c>
      <c r="B361" s="68"/>
      <c r="C361" s="142" t="s">
        <v>887</v>
      </c>
      <c r="D361" s="76" t="s">
        <v>911</v>
      </c>
      <c r="E361" s="251"/>
      <c r="F361" s="246"/>
      <c r="G361" s="305"/>
      <c r="H361" s="309">
        <v>13</v>
      </c>
      <c r="I361" s="308"/>
      <c r="J361" s="239"/>
      <c r="K361" s="228"/>
    </row>
    <row r="362" spans="1:11" x14ac:dyDescent="0.25">
      <c r="A362" s="18" t="s">
        <v>242</v>
      </c>
      <c r="B362" s="68"/>
      <c r="C362" s="142" t="s">
        <v>888</v>
      </c>
      <c r="D362" s="76" t="s">
        <v>911</v>
      </c>
      <c r="E362" s="251"/>
      <c r="F362" s="246"/>
      <c r="G362" s="305"/>
      <c r="H362" s="309">
        <v>44</v>
      </c>
      <c r="I362" s="308"/>
      <c r="J362" s="239"/>
      <c r="K362" s="228"/>
    </row>
    <row r="363" spans="1:11" x14ac:dyDescent="0.25">
      <c r="A363" s="18" t="s">
        <v>243</v>
      </c>
      <c r="B363" s="68"/>
      <c r="C363" s="142" t="s">
        <v>889</v>
      </c>
      <c r="D363" s="76" t="s">
        <v>911</v>
      </c>
      <c r="E363" s="251"/>
      <c r="F363" s="246"/>
      <c r="G363" s="305"/>
      <c r="H363" s="309">
        <v>13</v>
      </c>
      <c r="I363" s="308"/>
      <c r="J363" s="239"/>
      <c r="K363" s="228"/>
    </row>
    <row r="364" spans="1:11" x14ac:dyDescent="0.25">
      <c r="A364" s="18" t="s">
        <v>244</v>
      </c>
      <c r="B364" s="68"/>
      <c r="C364" s="142" t="s">
        <v>884</v>
      </c>
      <c r="D364" s="76" t="s">
        <v>911</v>
      </c>
      <c r="E364" s="251"/>
      <c r="F364" s="246"/>
      <c r="G364" s="305"/>
      <c r="H364" s="309">
        <v>29</v>
      </c>
      <c r="I364" s="308"/>
      <c r="J364" s="239"/>
      <c r="K364" s="228"/>
    </row>
    <row r="365" spans="1:11" x14ac:dyDescent="0.25">
      <c r="A365" s="18" t="s">
        <v>245</v>
      </c>
      <c r="B365" s="68"/>
      <c r="C365" s="142" t="s">
        <v>885</v>
      </c>
      <c r="D365" s="76" t="s">
        <v>911</v>
      </c>
      <c r="E365" s="251"/>
      <c r="F365" s="246"/>
      <c r="G365" s="305"/>
      <c r="H365" s="309">
        <v>34</v>
      </c>
      <c r="I365" s="308"/>
      <c r="J365" s="239"/>
      <c r="K365" s="228"/>
    </row>
    <row r="366" spans="1:11" x14ac:dyDescent="0.25">
      <c r="A366" s="18" t="s">
        <v>246</v>
      </c>
      <c r="B366" s="68"/>
      <c r="C366" s="142" t="s">
        <v>886</v>
      </c>
      <c r="D366" s="76" t="s">
        <v>911</v>
      </c>
      <c r="E366" s="251"/>
      <c r="F366" s="246"/>
      <c r="G366" s="305"/>
      <c r="H366" s="309">
        <v>7</v>
      </c>
      <c r="I366" s="308"/>
      <c r="J366" s="239"/>
      <c r="K366" s="228"/>
    </row>
    <row r="367" spans="1:11" x14ac:dyDescent="0.25">
      <c r="A367" s="18" t="s">
        <v>953</v>
      </c>
      <c r="B367" s="68"/>
      <c r="C367" s="142" t="s">
        <v>891</v>
      </c>
      <c r="D367" s="76" t="s">
        <v>911</v>
      </c>
      <c r="E367" s="251"/>
      <c r="F367" s="246"/>
      <c r="G367" s="305"/>
      <c r="H367" s="309">
        <v>19</v>
      </c>
      <c r="I367" s="308"/>
      <c r="J367" s="239"/>
      <c r="K367" s="228"/>
    </row>
    <row r="368" spans="1:11" x14ac:dyDescent="0.25">
      <c r="A368" s="18" t="s">
        <v>954</v>
      </c>
      <c r="B368" s="68"/>
      <c r="C368" s="142" t="s">
        <v>890</v>
      </c>
      <c r="D368" s="76" t="s">
        <v>911</v>
      </c>
      <c r="E368" s="251"/>
      <c r="F368" s="246"/>
      <c r="G368" s="305"/>
      <c r="H368" s="309">
        <v>84</v>
      </c>
      <c r="I368" s="308"/>
      <c r="J368" s="239"/>
      <c r="K368" s="228"/>
    </row>
    <row r="369" spans="1:11" x14ac:dyDescent="0.25">
      <c r="A369" s="18" t="s">
        <v>955</v>
      </c>
      <c r="B369" s="68"/>
      <c r="C369" s="142" t="s">
        <v>1173</v>
      </c>
      <c r="D369" s="76" t="s">
        <v>911</v>
      </c>
      <c r="E369" s="251"/>
      <c r="F369" s="246"/>
      <c r="G369" s="305"/>
      <c r="H369" s="309">
        <v>12</v>
      </c>
      <c r="I369" s="308"/>
      <c r="J369" s="239"/>
      <c r="K369" s="228"/>
    </row>
    <row r="370" spans="1:11" x14ac:dyDescent="0.25">
      <c r="A370" s="18" t="s">
        <v>247</v>
      </c>
      <c r="B370" s="68"/>
      <c r="C370" s="142" t="s">
        <v>841</v>
      </c>
      <c r="D370" s="76" t="s">
        <v>911</v>
      </c>
      <c r="E370" s="251"/>
      <c r="F370" s="246"/>
      <c r="G370" s="305"/>
      <c r="H370" s="309">
        <v>32</v>
      </c>
      <c r="I370" s="308"/>
      <c r="J370" s="239"/>
      <c r="K370" s="228"/>
    </row>
    <row r="371" spans="1:11" x14ac:dyDescent="0.25">
      <c r="A371" s="18" t="s">
        <v>248</v>
      </c>
      <c r="B371" s="68"/>
      <c r="C371" s="142" t="s">
        <v>839</v>
      </c>
      <c r="D371" s="76" t="s">
        <v>911</v>
      </c>
      <c r="E371" s="251"/>
      <c r="F371" s="246"/>
      <c r="G371" s="305"/>
      <c r="H371" s="309">
        <v>107</v>
      </c>
      <c r="I371" s="308"/>
      <c r="J371" s="239"/>
      <c r="K371" s="228"/>
    </row>
    <row r="372" spans="1:11" x14ac:dyDescent="0.25">
      <c r="A372" s="18" t="s">
        <v>249</v>
      </c>
      <c r="B372" s="68"/>
      <c r="C372" s="142" t="s">
        <v>842</v>
      </c>
      <c r="D372" s="76" t="s">
        <v>911</v>
      </c>
      <c r="E372" s="251"/>
      <c r="F372" s="246"/>
      <c r="G372" s="305"/>
      <c r="H372" s="309">
        <v>161</v>
      </c>
      <c r="I372" s="308"/>
      <c r="J372" s="239"/>
      <c r="K372" s="228"/>
    </row>
    <row r="373" spans="1:11" x14ac:dyDescent="0.25">
      <c r="A373" s="18" t="s">
        <v>250</v>
      </c>
      <c r="B373" s="68"/>
      <c r="C373" s="142" t="s">
        <v>1174</v>
      </c>
      <c r="D373" s="76" t="s">
        <v>911</v>
      </c>
      <c r="E373" s="251"/>
      <c r="F373" s="246"/>
      <c r="G373" s="305"/>
      <c r="H373" s="309">
        <v>17</v>
      </c>
      <c r="I373" s="308"/>
      <c r="J373" s="239"/>
      <c r="K373" s="228"/>
    </row>
    <row r="374" spans="1:11" x14ac:dyDescent="0.25">
      <c r="A374" s="18" t="s">
        <v>956</v>
      </c>
      <c r="B374" s="68"/>
      <c r="C374" s="142" t="s">
        <v>840</v>
      </c>
      <c r="D374" s="76" t="s">
        <v>911</v>
      </c>
      <c r="E374" s="251"/>
      <c r="F374" s="246"/>
      <c r="G374" s="305"/>
      <c r="H374" s="309">
        <v>17</v>
      </c>
      <c r="I374" s="308"/>
      <c r="J374" s="239"/>
      <c r="K374" s="228"/>
    </row>
    <row r="375" spans="1:11" x14ac:dyDescent="0.25">
      <c r="A375" s="18" t="s">
        <v>251</v>
      </c>
      <c r="B375" s="68"/>
      <c r="C375" s="142" t="s">
        <v>783</v>
      </c>
      <c r="D375" s="76" t="s">
        <v>911</v>
      </c>
      <c r="E375" s="251"/>
      <c r="F375" s="246"/>
      <c r="G375" s="305"/>
      <c r="H375" s="309">
        <v>47</v>
      </c>
      <c r="I375" s="308"/>
      <c r="J375" s="239"/>
      <c r="K375" s="228"/>
    </row>
    <row r="376" spans="1:11" x14ac:dyDescent="0.25">
      <c r="A376" s="18" t="s">
        <v>252</v>
      </c>
      <c r="B376" s="68"/>
      <c r="C376" s="142" t="s">
        <v>785</v>
      </c>
      <c r="D376" s="76" t="s">
        <v>911</v>
      </c>
      <c r="E376" s="251"/>
      <c r="F376" s="246"/>
      <c r="G376" s="305"/>
      <c r="H376" s="309">
        <v>14</v>
      </c>
      <c r="I376" s="308"/>
      <c r="J376" s="239"/>
      <c r="K376" s="228"/>
    </row>
    <row r="377" spans="1:11" x14ac:dyDescent="0.25">
      <c r="A377" s="18" t="s">
        <v>253</v>
      </c>
      <c r="B377" s="68"/>
      <c r="C377" s="142" t="s">
        <v>788</v>
      </c>
      <c r="D377" s="76" t="s">
        <v>911</v>
      </c>
      <c r="E377" s="251"/>
      <c r="F377" s="246"/>
      <c r="G377" s="305"/>
      <c r="H377" s="309">
        <v>14</v>
      </c>
      <c r="I377" s="308"/>
      <c r="J377" s="239"/>
      <c r="K377" s="228"/>
    </row>
    <row r="378" spans="1:11" x14ac:dyDescent="0.25">
      <c r="A378" s="18" t="s">
        <v>254</v>
      </c>
      <c r="B378" s="68"/>
      <c r="C378" s="142" t="s">
        <v>787</v>
      </c>
      <c r="D378" s="76" t="s">
        <v>911</v>
      </c>
      <c r="E378" s="251"/>
      <c r="F378" s="246"/>
      <c r="G378" s="305"/>
      <c r="H378" s="309">
        <v>14</v>
      </c>
      <c r="I378" s="308"/>
      <c r="J378" s="239"/>
      <c r="K378" s="228"/>
    </row>
    <row r="379" spans="1:11" x14ac:dyDescent="0.25">
      <c r="A379" s="18" t="s">
        <v>255</v>
      </c>
      <c r="B379" s="68"/>
      <c r="C379" s="142" t="s">
        <v>786</v>
      </c>
      <c r="D379" s="76" t="s">
        <v>911</v>
      </c>
      <c r="E379" s="251"/>
      <c r="F379" s="246"/>
      <c r="G379" s="305"/>
      <c r="H379" s="309">
        <v>14</v>
      </c>
      <c r="I379" s="308"/>
      <c r="J379" s="239"/>
      <c r="K379" s="228"/>
    </row>
    <row r="380" spans="1:11" x14ac:dyDescent="0.25">
      <c r="A380" s="18" t="s">
        <v>256</v>
      </c>
      <c r="B380" s="68"/>
      <c r="C380" s="142" t="s">
        <v>784</v>
      </c>
      <c r="D380" s="76" t="s">
        <v>911</v>
      </c>
      <c r="E380" s="251"/>
      <c r="F380" s="246"/>
      <c r="G380" s="305"/>
      <c r="H380" s="309">
        <v>53</v>
      </c>
      <c r="I380" s="308"/>
      <c r="J380" s="239"/>
      <c r="K380" s="228"/>
    </row>
    <row r="381" spans="1:11" x14ac:dyDescent="0.25">
      <c r="A381" s="18" t="s">
        <v>257</v>
      </c>
      <c r="B381" s="68"/>
      <c r="C381" s="142" t="s">
        <v>880</v>
      </c>
      <c r="D381" s="76" t="s">
        <v>911</v>
      </c>
      <c r="E381" s="251"/>
      <c r="F381" s="246"/>
      <c r="G381" s="305"/>
      <c r="H381" s="309">
        <v>35</v>
      </c>
      <c r="I381" s="308"/>
      <c r="J381" s="239"/>
      <c r="K381" s="228"/>
    </row>
    <row r="382" spans="1:11" x14ac:dyDescent="0.25">
      <c r="A382" s="18" t="s">
        <v>258</v>
      </c>
      <c r="B382" s="68"/>
      <c r="C382" s="142" t="s">
        <v>878</v>
      </c>
      <c r="D382" s="76" t="s">
        <v>911</v>
      </c>
      <c r="E382" s="251"/>
      <c r="F382" s="246"/>
      <c r="G382" s="305"/>
      <c r="H382" s="309">
        <v>35</v>
      </c>
      <c r="I382" s="308"/>
      <c r="J382" s="239"/>
      <c r="K382" s="228"/>
    </row>
    <row r="383" spans="1:11" x14ac:dyDescent="0.25">
      <c r="A383" s="18" t="s">
        <v>259</v>
      </c>
      <c r="B383" s="68"/>
      <c r="C383" s="142" t="s">
        <v>879</v>
      </c>
      <c r="D383" s="76" t="s">
        <v>911</v>
      </c>
      <c r="E383" s="251"/>
      <c r="F383" s="246"/>
      <c r="G383" s="305"/>
      <c r="H383" s="309">
        <v>36</v>
      </c>
      <c r="I383" s="308"/>
      <c r="J383" s="239"/>
      <c r="K383" s="228"/>
    </row>
    <row r="384" spans="1:11" x14ac:dyDescent="0.25">
      <c r="A384" s="18" t="s">
        <v>260</v>
      </c>
      <c r="B384" s="68"/>
      <c r="C384" s="142" t="s">
        <v>883</v>
      </c>
      <c r="D384" s="76" t="s">
        <v>911</v>
      </c>
      <c r="E384" s="251"/>
      <c r="F384" s="246"/>
      <c r="G384" s="305"/>
      <c r="H384" s="309">
        <v>17</v>
      </c>
      <c r="I384" s="308"/>
      <c r="J384" s="239"/>
      <c r="K384" s="228"/>
    </row>
    <row r="385" spans="1:11" x14ac:dyDescent="0.25">
      <c r="A385" s="18" t="s">
        <v>261</v>
      </c>
      <c r="B385" s="68"/>
      <c r="C385" s="142" t="s">
        <v>881</v>
      </c>
      <c r="D385" s="76" t="s">
        <v>911</v>
      </c>
      <c r="E385" s="251"/>
      <c r="F385" s="246"/>
      <c r="G385" s="305"/>
      <c r="H385" s="309">
        <v>90</v>
      </c>
      <c r="I385" s="308"/>
      <c r="J385" s="239"/>
      <c r="K385" s="228"/>
    </row>
    <row r="386" spans="1:11" x14ac:dyDescent="0.25">
      <c r="A386" s="18" t="s">
        <v>262</v>
      </c>
      <c r="B386" s="68"/>
      <c r="C386" s="142" t="s">
        <v>858</v>
      </c>
      <c r="D386" s="76" t="s">
        <v>911</v>
      </c>
      <c r="E386" s="251"/>
      <c r="F386" s="246"/>
      <c r="G386" s="305"/>
      <c r="H386" s="309">
        <v>36</v>
      </c>
      <c r="I386" s="308"/>
      <c r="J386" s="239"/>
      <c r="K386" s="228"/>
    </row>
    <row r="387" spans="1:11" x14ac:dyDescent="0.25">
      <c r="A387" s="18" t="s">
        <v>263</v>
      </c>
      <c r="B387" s="68"/>
      <c r="C387" s="142" t="s">
        <v>856</v>
      </c>
      <c r="D387" s="76" t="s">
        <v>911</v>
      </c>
      <c r="E387" s="251"/>
      <c r="F387" s="246"/>
      <c r="G387" s="305"/>
      <c r="H387" s="309">
        <v>36</v>
      </c>
      <c r="I387" s="308"/>
      <c r="J387" s="239"/>
      <c r="K387" s="228"/>
    </row>
    <row r="388" spans="1:11" x14ac:dyDescent="0.25">
      <c r="A388" s="18" t="s">
        <v>264</v>
      </c>
      <c r="B388" s="68"/>
      <c r="C388" s="142" t="s">
        <v>857</v>
      </c>
      <c r="D388" s="76" t="s">
        <v>911</v>
      </c>
      <c r="E388" s="251"/>
      <c r="F388" s="246"/>
      <c r="G388" s="305"/>
      <c r="H388" s="309">
        <v>18</v>
      </c>
      <c r="I388" s="308"/>
      <c r="J388" s="239"/>
      <c r="K388" s="228"/>
    </row>
    <row r="389" spans="1:11" x14ac:dyDescent="0.25">
      <c r="A389" s="18" t="s">
        <v>265</v>
      </c>
      <c r="B389" s="68"/>
      <c r="C389" s="142" t="s">
        <v>855</v>
      </c>
      <c r="D389" s="76" t="s">
        <v>911</v>
      </c>
      <c r="E389" s="251"/>
      <c r="F389" s="246"/>
      <c r="G389" s="305"/>
      <c r="H389" s="309">
        <v>36</v>
      </c>
      <c r="I389" s="308"/>
      <c r="J389" s="239"/>
      <c r="K389" s="228"/>
    </row>
    <row r="390" spans="1:11" x14ac:dyDescent="0.25">
      <c r="A390" s="18" t="s">
        <v>266</v>
      </c>
      <c r="B390" s="68"/>
      <c r="C390" s="142" t="s">
        <v>854</v>
      </c>
      <c r="D390" s="76" t="s">
        <v>911</v>
      </c>
      <c r="E390" s="251"/>
      <c r="F390" s="246"/>
      <c r="G390" s="305"/>
      <c r="H390" s="309">
        <v>27</v>
      </c>
      <c r="I390" s="308"/>
      <c r="J390" s="239"/>
      <c r="K390" s="228"/>
    </row>
    <row r="391" spans="1:11" x14ac:dyDescent="0.25">
      <c r="A391" s="18" t="s">
        <v>957</v>
      </c>
      <c r="B391" s="68"/>
      <c r="C391" s="142" t="s">
        <v>860</v>
      </c>
      <c r="D391" s="76" t="s">
        <v>911</v>
      </c>
      <c r="E391" s="251"/>
      <c r="F391" s="246"/>
      <c r="G391" s="305"/>
      <c r="H391" s="309">
        <v>18</v>
      </c>
      <c r="I391" s="308"/>
      <c r="J391" s="239"/>
      <c r="K391" s="228"/>
    </row>
    <row r="392" spans="1:11" x14ac:dyDescent="0.25">
      <c r="A392" s="18" t="s">
        <v>958</v>
      </c>
      <c r="B392" s="68"/>
      <c r="C392" s="142" t="s">
        <v>859</v>
      </c>
      <c r="D392" s="76" t="s">
        <v>911</v>
      </c>
      <c r="E392" s="251"/>
      <c r="F392" s="246"/>
      <c r="G392" s="305"/>
      <c r="H392" s="309">
        <v>88</v>
      </c>
      <c r="I392" s="308"/>
      <c r="J392" s="239"/>
      <c r="K392" s="228"/>
    </row>
    <row r="393" spans="1:11" x14ac:dyDescent="0.25">
      <c r="A393" s="18" t="s">
        <v>1054</v>
      </c>
      <c r="B393" s="68"/>
      <c r="C393" s="142" t="s">
        <v>805</v>
      </c>
      <c r="D393" s="76" t="s">
        <v>911</v>
      </c>
      <c r="E393" s="251"/>
      <c r="F393" s="246"/>
      <c r="G393" s="305"/>
      <c r="H393" s="309">
        <v>9</v>
      </c>
      <c r="I393" s="308"/>
      <c r="J393" s="239"/>
      <c r="K393" s="228"/>
    </row>
    <row r="394" spans="1:11" x14ac:dyDescent="0.25">
      <c r="A394" s="18" t="s">
        <v>1055</v>
      </c>
      <c r="B394" s="68"/>
      <c r="C394" s="142" t="s">
        <v>804</v>
      </c>
      <c r="D394" s="76" t="s">
        <v>911</v>
      </c>
      <c r="E394" s="251"/>
      <c r="F394" s="246"/>
      <c r="G394" s="305"/>
      <c r="H394" s="309">
        <v>21</v>
      </c>
      <c r="I394" s="308"/>
      <c r="J394" s="239"/>
      <c r="K394" s="228"/>
    </row>
    <row r="395" spans="1:11" x14ac:dyDescent="0.25">
      <c r="A395" s="18" t="s">
        <v>1056</v>
      </c>
      <c r="B395" s="68"/>
      <c r="C395" s="142" t="s">
        <v>806</v>
      </c>
      <c r="D395" s="76" t="s">
        <v>911</v>
      </c>
      <c r="E395" s="251"/>
      <c r="F395" s="246"/>
      <c r="G395" s="305"/>
      <c r="H395" s="309">
        <v>43</v>
      </c>
      <c r="I395" s="308"/>
      <c r="J395" s="239"/>
      <c r="K395" s="228"/>
    </row>
    <row r="396" spans="1:11" x14ac:dyDescent="0.25">
      <c r="A396" s="18" t="s">
        <v>1057</v>
      </c>
      <c r="B396" s="68"/>
      <c r="C396" s="142" t="s">
        <v>807</v>
      </c>
      <c r="D396" s="76" t="s">
        <v>911</v>
      </c>
      <c r="E396" s="251"/>
      <c r="F396" s="246"/>
      <c r="G396" s="305"/>
      <c r="H396" s="309">
        <v>21</v>
      </c>
      <c r="I396" s="308"/>
      <c r="J396" s="239"/>
      <c r="K396" s="228"/>
    </row>
    <row r="397" spans="1:11" x14ac:dyDescent="0.25">
      <c r="A397" s="18" t="s">
        <v>1058</v>
      </c>
      <c r="B397" s="68"/>
      <c r="C397" s="142" t="s">
        <v>800</v>
      </c>
      <c r="D397" s="76" t="s">
        <v>911</v>
      </c>
      <c r="E397" s="251"/>
      <c r="F397" s="246"/>
      <c r="G397" s="305"/>
      <c r="H397" s="309">
        <v>21</v>
      </c>
      <c r="I397" s="308"/>
      <c r="J397" s="239"/>
      <c r="K397" s="228"/>
    </row>
    <row r="398" spans="1:11" x14ac:dyDescent="0.25">
      <c r="A398" s="18" t="s">
        <v>1059</v>
      </c>
      <c r="B398" s="68"/>
      <c r="C398" s="142" t="s">
        <v>799</v>
      </c>
      <c r="D398" s="76" t="s">
        <v>911</v>
      </c>
      <c r="E398" s="251"/>
      <c r="F398" s="246"/>
      <c r="G398" s="305"/>
      <c r="H398" s="309">
        <v>21</v>
      </c>
      <c r="I398" s="308"/>
      <c r="J398" s="239"/>
      <c r="K398" s="228"/>
    </row>
    <row r="399" spans="1:11" x14ac:dyDescent="0.25">
      <c r="A399" s="18" t="s">
        <v>1060</v>
      </c>
      <c r="B399" s="68"/>
      <c r="C399" s="142" t="s">
        <v>803</v>
      </c>
      <c r="D399" s="76" t="s">
        <v>911</v>
      </c>
      <c r="E399" s="251"/>
      <c r="F399" s="246"/>
      <c r="G399" s="305"/>
      <c r="H399" s="309">
        <v>42</v>
      </c>
      <c r="I399" s="308"/>
      <c r="J399" s="239"/>
      <c r="K399" s="228"/>
    </row>
    <row r="400" spans="1:11" x14ac:dyDescent="0.25">
      <c r="A400" s="18" t="s">
        <v>1061</v>
      </c>
      <c r="B400" s="68"/>
      <c r="C400" s="142" t="s">
        <v>802</v>
      </c>
      <c r="D400" s="76" t="s">
        <v>911</v>
      </c>
      <c r="E400" s="251"/>
      <c r="F400" s="246"/>
      <c r="G400" s="305"/>
      <c r="H400" s="309">
        <v>21</v>
      </c>
      <c r="I400" s="308"/>
      <c r="J400" s="239"/>
      <c r="K400" s="228"/>
    </row>
    <row r="401" spans="1:11" x14ac:dyDescent="0.25">
      <c r="A401" s="18" t="s">
        <v>1175</v>
      </c>
      <c r="B401" s="68"/>
      <c r="C401" s="142" t="s">
        <v>808</v>
      </c>
      <c r="D401" s="76" t="s">
        <v>911</v>
      </c>
      <c r="E401" s="251"/>
      <c r="F401" s="246"/>
      <c r="G401" s="305"/>
      <c r="H401" s="309">
        <v>52</v>
      </c>
      <c r="I401" s="308"/>
      <c r="J401" s="239"/>
      <c r="K401" s="228"/>
    </row>
    <row r="402" spans="1:11" x14ac:dyDescent="0.25">
      <c r="A402" s="18" t="s">
        <v>1176</v>
      </c>
      <c r="B402" s="68"/>
      <c r="C402" s="142" t="s">
        <v>801</v>
      </c>
      <c r="D402" s="76" t="s">
        <v>911</v>
      </c>
      <c r="E402" s="251"/>
      <c r="F402" s="246"/>
      <c r="G402" s="305"/>
      <c r="H402" s="309">
        <v>21</v>
      </c>
      <c r="I402" s="308"/>
      <c r="J402" s="239"/>
      <c r="K402" s="228"/>
    </row>
    <row r="403" spans="1:11" x14ac:dyDescent="0.25">
      <c r="A403" s="18" t="s">
        <v>959</v>
      </c>
      <c r="B403" s="68"/>
      <c r="C403" s="142" t="s">
        <v>893</v>
      </c>
      <c r="D403" s="76" t="s">
        <v>911</v>
      </c>
      <c r="E403" s="251"/>
      <c r="F403" s="246"/>
      <c r="G403" s="305"/>
      <c r="H403" s="309">
        <v>18</v>
      </c>
      <c r="I403" s="308"/>
      <c r="J403" s="239"/>
      <c r="K403" s="228"/>
    </row>
    <row r="404" spans="1:11" x14ac:dyDescent="0.25">
      <c r="A404" s="18" t="s">
        <v>960</v>
      </c>
      <c r="B404" s="68"/>
      <c r="C404" s="142" t="s">
        <v>894</v>
      </c>
      <c r="D404" s="76" t="s">
        <v>911</v>
      </c>
      <c r="E404" s="251"/>
      <c r="F404" s="246"/>
      <c r="G404" s="305"/>
      <c r="H404" s="309">
        <v>35</v>
      </c>
      <c r="I404" s="308"/>
      <c r="J404" s="239"/>
      <c r="K404" s="228"/>
    </row>
    <row r="405" spans="1:11" x14ac:dyDescent="0.25">
      <c r="A405" s="18" t="s">
        <v>961</v>
      </c>
      <c r="B405" s="68"/>
      <c r="C405" s="142" t="s">
        <v>892</v>
      </c>
      <c r="D405" s="76" t="s">
        <v>911</v>
      </c>
      <c r="E405" s="251"/>
      <c r="F405" s="246"/>
      <c r="G405" s="305"/>
      <c r="H405" s="309">
        <v>18</v>
      </c>
      <c r="I405" s="308"/>
      <c r="J405" s="239"/>
      <c r="K405" s="228"/>
    </row>
    <row r="406" spans="1:11" x14ac:dyDescent="0.25">
      <c r="A406" s="18" t="s">
        <v>1177</v>
      </c>
      <c r="B406" s="68"/>
      <c r="C406" s="142" t="s">
        <v>915</v>
      </c>
      <c r="D406" s="76"/>
      <c r="E406" s="251"/>
      <c r="F406" s="246"/>
      <c r="G406" s="305"/>
      <c r="H406" s="309">
        <v>18</v>
      </c>
      <c r="I406" s="308"/>
      <c r="J406" s="239"/>
      <c r="K406" s="228"/>
    </row>
    <row r="407" spans="1:11" x14ac:dyDescent="0.25">
      <c r="A407" s="18" t="s">
        <v>1178</v>
      </c>
      <c r="B407" s="68"/>
      <c r="C407" s="142" t="s">
        <v>895</v>
      </c>
      <c r="D407" s="76" t="s">
        <v>911</v>
      </c>
      <c r="E407" s="251"/>
      <c r="F407" s="246"/>
      <c r="G407" s="305"/>
      <c r="H407" s="309">
        <v>53</v>
      </c>
      <c r="I407" s="308"/>
      <c r="J407" s="239"/>
      <c r="K407" s="228"/>
    </row>
    <row r="408" spans="1:11" x14ac:dyDescent="0.25">
      <c r="A408" s="18" t="s">
        <v>962</v>
      </c>
      <c r="B408" s="68"/>
      <c r="C408" s="142" t="s">
        <v>830</v>
      </c>
      <c r="D408" s="76" t="s">
        <v>911</v>
      </c>
      <c r="E408" s="251"/>
      <c r="F408" s="246"/>
      <c r="G408" s="305"/>
      <c r="H408" s="309">
        <v>13</v>
      </c>
      <c r="I408" s="308"/>
      <c r="J408" s="239"/>
      <c r="K408" s="228"/>
    </row>
    <row r="409" spans="1:11" x14ac:dyDescent="0.25">
      <c r="A409" s="18" t="s">
        <v>963</v>
      </c>
      <c r="B409" s="68"/>
      <c r="C409" s="142" t="s">
        <v>829</v>
      </c>
      <c r="D409" s="76" t="s">
        <v>911</v>
      </c>
      <c r="E409" s="251"/>
      <c r="F409" s="246"/>
      <c r="G409" s="305"/>
      <c r="H409" s="309">
        <v>27</v>
      </c>
      <c r="I409" s="308"/>
      <c r="J409" s="239"/>
      <c r="K409" s="228"/>
    </row>
    <row r="410" spans="1:11" x14ac:dyDescent="0.25">
      <c r="A410" s="18" t="s">
        <v>964</v>
      </c>
      <c r="B410" s="68"/>
      <c r="C410" s="142" t="s">
        <v>831</v>
      </c>
      <c r="D410" s="76" t="s">
        <v>911</v>
      </c>
      <c r="E410" s="251"/>
      <c r="F410" s="246"/>
      <c r="G410" s="305"/>
      <c r="H410" s="309">
        <v>13</v>
      </c>
      <c r="I410" s="308"/>
      <c r="J410" s="239"/>
      <c r="K410" s="228"/>
    </row>
    <row r="411" spans="1:11" x14ac:dyDescent="0.25">
      <c r="A411" s="18" t="s">
        <v>965</v>
      </c>
      <c r="B411" s="68"/>
      <c r="C411" s="142" t="s">
        <v>828</v>
      </c>
      <c r="D411" s="76" t="s">
        <v>911</v>
      </c>
      <c r="E411" s="251"/>
      <c r="F411" s="246"/>
      <c r="G411" s="305"/>
      <c r="H411" s="309">
        <v>13</v>
      </c>
      <c r="I411" s="308"/>
      <c r="J411" s="239"/>
      <c r="K411" s="228"/>
    </row>
    <row r="412" spans="1:11" x14ac:dyDescent="0.25">
      <c r="A412" s="18" t="s">
        <v>966</v>
      </c>
      <c r="B412" s="68"/>
      <c r="C412" s="142" t="s">
        <v>822</v>
      </c>
      <c r="D412" s="76" t="s">
        <v>911</v>
      </c>
      <c r="E412" s="251"/>
      <c r="F412" s="246"/>
      <c r="G412" s="305"/>
      <c r="H412" s="309">
        <v>13</v>
      </c>
      <c r="I412" s="308"/>
      <c r="J412" s="239"/>
      <c r="K412" s="228"/>
    </row>
    <row r="413" spans="1:11" x14ac:dyDescent="0.25">
      <c r="A413" s="18" t="s">
        <v>967</v>
      </c>
      <c r="B413" s="68"/>
      <c r="C413" s="142" t="s">
        <v>826</v>
      </c>
      <c r="D413" s="76" t="s">
        <v>911</v>
      </c>
      <c r="E413" s="251"/>
      <c r="F413" s="246"/>
      <c r="G413" s="305"/>
      <c r="H413" s="309">
        <v>44</v>
      </c>
      <c r="I413" s="308"/>
      <c r="J413" s="239"/>
      <c r="K413" s="228"/>
    </row>
    <row r="414" spans="1:11" x14ac:dyDescent="0.25">
      <c r="A414" s="18" t="s">
        <v>968</v>
      </c>
      <c r="B414" s="68"/>
      <c r="C414" s="142" t="s">
        <v>825</v>
      </c>
      <c r="D414" s="76" t="s">
        <v>911</v>
      </c>
      <c r="E414" s="251"/>
      <c r="F414" s="246"/>
      <c r="G414" s="305"/>
      <c r="H414" s="309">
        <v>13</v>
      </c>
      <c r="I414" s="308"/>
      <c r="J414" s="239"/>
      <c r="K414" s="228"/>
    </row>
    <row r="415" spans="1:11" x14ac:dyDescent="0.25">
      <c r="A415" s="18" t="s">
        <v>969</v>
      </c>
      <c r="B415" s="68"/>
      <c r="C415" s="142" t="s">
        <v>833</v>
      </c>
      <c r="D415" s="76" t="s">
        <v>911</v>
      </c>
      <c r="E415" s="251"/>
      <c r="F415" s="246"/>
      <c r="G415" s="305"/>
      <c r="H415" s="309">
        <v>83</v>
      </c>
      <c r="I415" s="308"/>
      <c r="J415" s="239"/>
      <c r="K415" s="228"/>
    </row>
    <row r="416" spans="1:11" x14ac:dyDescent="0.25">
      <c r="A416" s="18" t="s">
        <v>970</v>
      </c>
      <c r="B416" s="68"/>
      <c r="C416" s="142" t="s">
        <v>827</v>
      </c>
      <c r="D416" s="76" t="s">
        <v>911</v>
      </c>
      <c r="E416" s="251"/>
      <c r="F416" s="246"/>
      <c r="G416" s="305"/>
      <c r="H416" s="309">
        <v>8</v>
      </c>
      <c r="I416" s="308"/>
      <c r="J416" s="239"/>
      <c r="K416" s="228"/>
    </row>
    <row r="417" spans="1:11" x14ac:dyDescent="0.25">
      <c r="A417" s="18" t="s">
        <v>971</v>
      </c>
      <c r="B417" s="68"/>
      <c r="C417" s="142" t="s">
        <v>832</v>
      </c>
      <c r="D417" s="76" t="s">
        <v>911</v>
      </c>
      <c r="E417" s="251"/>
      <c r="F417" s="246"/>
      <c r="G417" s="305"/>
      <c r="H417" s="309">
        <v>13</v>
      </c>
      <c r="I417" s="308"/>
      <c r="J417" s="239"/>
      <c r="K417" s="228"/>
    </row>
    <row r="418" spans="1:11" x14ac:dyDescent="0.25">
      <c r="A418" s="18" t="s">
        <v>972</v>
      </c>
      <c r="B418" s="68"/>
      <c r="C418" s="142" t="s">
        <v>824</v>
      </c>
      <c r="D418" s="76" t="s">
        <v>911</v>
      </c>
      <c r="E418" s="251"/>
      <c r="F418" s="246"/>
      <c r="G418" s="305"/>
      <c r="H418" s="309">
        <v>190</v>
      </c>
      <c r="I418" s="308"/>
      <c r="J418" s="239"/>
      <c r="K418" s="228"/>
    </row>
    <row r="419" spans="1:11" x14ac:dyDescent="0.25">
      <c r="A419" s="18" t="s">
        <v>973</v>
      </c>
      <c r="B419" s="68"/>
      <c r="C419" s="142" t="s">
        <v>823</v>
      </c>
      <c r="D419" s="76" t="s">
        <v>911</v>
      </c>
      <c r="E419" s="251"/>
      <c r="F419" s="246"/>
      <c r="G419" s="305"/>
      <c r="H419" s="309">
        <v>13</v>
      </c>
      <c r="I419" s="308"/>
      <c r="J419" s="239"/>
      <c r="K419" s="228"/>
    </row>
    <row r="420" spans="1:11" x14ac:dyDescent="0.25">
      <c r="A420" s="18" t="s">
        <v>974</v>
      </c>
      <c r="B420" s="68"/>
      <c r="C420" s="142" t="s">
        <v>754</v>
      </c>
      <c r="D420" s="76" t="s">
        <v>911</v>
      </c>
      <c r="E420" s="251"/>
      <c r="F420" s="246"/>
      <c r="G420" s="305"/>
      <c r="H420" s="309">
        <v>17</v>
      </c>
      <c r="I420" s="308"/>
      <c r="J420" s="239"/>
      <c r="K420" s="228"/>
    </row>
    <row r="421" spans="1:11" x14ac:dyDescent="0.25">
      <c r="A421" s="18" t="s">
        <v>975</v>
      </c>
      <c r="B421" s="68"/>
      <c r="C421" s="142" t="s">
        <v>753</v>
      </c>
      <c r="D421" s="76" t="s">
        <v>911</v>
      </c>
      <c r="E421" s="251"/>
      <c r="F421" s="246"/>
      <c r="G421" s="305"/>
      <c r="H421" s="309">
        <v>34</v>
      </c>
      <c r="I421" s="308"/>
      <c r="J421" s="239"/>
      <c r="K421" s="228"/>
    </row>
    <row r="422" spans="1:11" x14ac:dyDescent="0.25">
      <c r="A422" s="18" t="s">
        <v>976</v>
      </c>
      <c r="B422" s="68"/>
      <c r="C422" s="142" t="s">
        <v>752</v>
      </c>
      <c r="D422" s="76" t="s">
        <v>911</v>
      </c>
      <c r="E422" s="251"/>
      <c r="F422" s="246"/>
      <c r="G422" s="305"/>
      <c r="H422" s="309">
        <v>17</v>
      </c>
      <c r="I422" s="308"/>
      <c r="J422" s="239"/>
      <c r="K422" s="228"/>
    </row>
    <row r="423" spans="1:11" x14ac:dyDescent="0.25">
      <c r="A423" s="18"/>
      <c r="B423" s="68"/>
      <c r="C423" s="141" t="s">
        <v>882</v>
      </c>
      <c r="D423" s="76"/>
      <c r="E423" s="251"/>
      <c r="F423" s="246"/>
      <c r="G423" s="305"/>
      <c r="H423" s="276"/>
      <c r="I423" s="308"/>
      <c r="J423" s="239"/>
      <c r="K423" s="229" t="s">
        <v>1087</v>
      </c>
    </row>
    <row r="424" spans="1:11" ht="20.100000000000001" customHeight="1" thickBot="1" x14ac:dyDescent="0.3">
      <c r="A424" s="19"/>
      <c r="B424" s="21"/>
      <c r="C424" s="110"/>
      <c r="D424" s="113"/>
      <c r="E424" s="252"/>
      <c r="F424" s="247"/>
      <c r="G424" s="307"/>
      <c r="H424" s="277">
        <f>SUM(H5:H422)</f>
        <v>9988</v>
      </c>
      <c r="I424" s="240">
        <f>SUM(I5:I422)</f>
        <v>6790</v>
      </c>
      <c r="J424" s="241">
        <f>H424-I424</f>
        <v>3198</v>
      </c>
      <c r="K424" s="228"/>
    </row>
    <row r="425" spans="1:11" ht="99.95" customHeight="1" x14ac:dyDescent="0.25">
      <c r="A425" s="77"/>
      <c r="B425" s="77"/>
      <c r="C425" s="87" t="s">
        <v>437</v>
      </c>
      <c r="D425" s="77"/>
      <c r="E425" s="77"/>
      <c r="F425" s="77"/>
      <c r="G425" s="77"/>
      <c r="H425" s="231" t="s">
        <v>439</v>
      </c>
      <c r="I425" s="231"/>
      <c r="J425" s="231"/>
      <c r="K425" s="77"/>
    </row>
  </sheetData>
  <sortState ref="A222:L422">
    <sortCondition ref="A222"/>
  </sortState>
  <mergeCells count="9">
    <mergeCell ref="A1:K1"/>
    <mergeCell ref="A2:K2"/>
    <mergeCell ref="A3:A4"/>
    <mergeCell ref="B3:B4"/>
    <mergeCell ref="C3:C4"/>
    <mergeCell ref="D3:D4"/>
    <mergeCell ref="K3:K4"/>
    <mergeCell ref="H3:J3"/>
    <mergeCell ref="E3:G3"/>
  </mergeCells>
  <phoneticPr fontId="4" type="noConversion"/>
  <printOptions horizontalCentered="1"/>
  <pageMargins left="0.19685039370078741" right="0.19685039370078741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AA87"/>
  <sheetViews>
    <sheetView zoomScale="85" zoomScaleNormal="85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Q4" sqref="Q1:AA1048576"/>
    </sheetView>
  </sheetViews>
  <sheetFormatPr defaultRowHeight="16.5" x14ac:dyDescent="0.25"/>
  <cols>
    <col min="1" max="1" width="6.625" customWidth="1"/>
    <col min="2" max="2" width="4.625" customWidth="1"/>
    <col min="3" max="3" width="32.125" customWidth="1"/>
    <col min="4" max="4" width="25.625" customWidth="1"/>
    <col min="5" max="6" width="9.625" customWidth="1"/>
    <col min="7" max="7" width="4.625" customWidth="1"/>
    <col min="8" max="8" width="8.625" customWidth="1"/>
    <col min="9" max="9" width="4.625" customWidth="1"/>
    <col min="10" max="10" width="8.625" customWidth="1"/>
    <col min="11" max="11" width="4.625" customWidth="1"/>
    <col min="12" max="12" width="8.625" customWidth="1"/>
    <col min="13" max="13" width="4.625" customWidth="1"/>
    <col min="14" max="16" width="8.625" customWidth="1"/>
    <col min="17" max="18" width="9.625" customWidth="1"/>
    <col min="19" max="27" width="8.625" customWidth="1"/>
  </cols>
  <sheetData>
    <row r="1" spans="1:27" ht="30" customHeight="1" x14ac:dyDescent="0.25">
      <c r="A1" s="424" t="s">
        <v>1117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</row>
    <row r="2" spans="1:27" s="65" customFormat="1" ht="39.950000000000003" customHeight="1" x14ac:dyDescent="0.25">
      <c r="A2" s="425" t="s">
        <v>419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</row>
    <row r="3" spans="1:27" ht="30" customHeight="1" x14ac:dyDescent="0.25">
      <c r="A3" s="426" t="s">
        <v>425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</row>
    <row r="4" spans="1:27" ht="24.95" customHeight="1" thickBot="1" x14ac:dyDescent="0.3">
      <c r="A4" s="236"/>
      <c r="B4" s="236"/>
      <c r="C4" s="236"/>
      <c r="D4" s="236"/>
      <c r="E4" s="131"/>
      <c r="F4" s="131"/>
      <c r="G4" s="331"/>
      <c r="H4" s="438" t="s">
        <v>1128</v>
      </c>
      <c r="I4" s="439"/>
      <c r="J4" s="439"/>
      <c r="K4" s="439"/>
      <c r="L4" s="440"/>
      <c r="M4" s="248"/>
      <c r="N4" s="131"/>
      <c r="O4" s="131"/>
      <c r="P4" s="131"/>
      <c r="Q4" s="131"/>
      <c r="R4" s="131"/>
      <c r="S4" s="131"/>
      <c r="T4" s="438" t="s">
        <v>1127</v>
      </c>
      <c r="U4" s="439"/>
      <c r="V4" s="439"/>
      <c r="W4" s="440"/>
      <c r="X4" s="131"/>
      <c r="Y4" s="131"/>
      <c r="Z4" s="131"/>
      <c r="AA4" s="132" t="s">
        <v>522</v>
      </c>
    </row>
    <row r="5" spans="1:27" ht="27.75" customHeight="1" thickBot="1" x14ac:dyDescent="0.3">
      <c r="A5" s="433" t="s">
        <v>494</v>
      </c>
      <c r="B5" s="432" t="s">
        <v>404</v>
      </c>
      <c r="C5" s="431" t="s">
        <v>391</v>
      </c>
      <c r="D5" s="430" t="s">
        <v>405</v>
      </c>
      <c r="E5" s="434" t="s">
        <v>441</v>
      </c>
      <c r="F5" s="435"/>
      <c r="G5" s="436"/>
      <c r="H5" s="436"/>
      <c r="I5" s="436"/>
      <c r="J5" s="436"/>
      <c r="K5" s="436"/>
      <c r="L5" s="436"/>
      <c r="M5" s="436"/>
      <c r="N5" s="435"/>
      <c r="O5" s="435"/>
      <c r="P5" s="437"/>
      <c r="Q5" s="427" t="s">
        <v>1099</v>
      </c>
      <c r="R5" s="428"/>
      <c r="S5" s="428"/>
      <c r="T5" s="428"/>
      <c r="U5" s="428"/>
      <c r="V5" s="428"/>
      <c r="W5" s="428"/>
      <c r="X5" s="428"/>
      <c r="Y5" s="428"/>
      <c r="Z5" s="428"/>
      <c r="AA5" s="429"/>
    </row>
    <row r="6" spans="1:27" ht="50.1" customHeight="1" x14ac:dyDescent="0.25">
      <c r="A6" s="432"/>
      <c r="B6" s="432"/>
      <c r="C6" s="431"/>
      <c r="D6" s="430"/>
      <c r="E6" s="95" t="s">
        <v>1118</v>
      </c>
      <c r="F6" s="278" t="s">
        <v>442</v>
      </c>
      <c r="G6" s="375" t="s">
        <v>1088</v>
      </c>
      <c r="H6" s="366" t="s">
        <v>1092</v>
      </c>
      <c r="I6" s="377" t="s">
        <v>1088</v>
      </c>
      <c r="J6" s="280" t="s">
        <v>1090</v>
      </c>
      <c r="K6" s="365" t="s">
        <v>1088</v>
      </c>
      <c r="L6" s="281" t="s">
        <v>1091</v>
      </c>
      <c r="M6" s="379" t="s">
        <v>1088</v>
      </c>
      <c r="N6" s="233" t="s">
        <v>1119</v>
      </c>
      <c r="O6" s="364" t="s">
        <v>1260</v>
      </c>
      <c r="P6" s="285" t="s">
        <v>1120</v>
      </c>
      <c r="Q6" s="351" t="s">
        <v>1121</v>
      </c>
      <c r="R6" s="352" t="s">
        <v>1122</v>
      </c>
      <c r="S6" s="353" t="s">
        <v>1123</v>
      </c>
      <c r="T6" s="354" t="s">
        <v>1093</v>
      </c>
      <c r="U6" s="355" t="s">
        <v>1103</v>
      </c>
      <c r="V6" s="356" t="s">
        <v>515</v>
      </c>
      <c r="W6" s="357" t="s">
        <v>1094</v>
      </c>
      <c r="X6" s="358" t="s">
        <v>1124</v>
      </c>
      <c r="Y6" s="359" t="s">
        <v>1125</v>
      </c>
      <c r="Z6" s="360" t="s">
        <v>1126</v>
      </c>
      <c r="AA6" s="361" t="s">
        <v>1259</v>
      </c>
    </row>
    <row r="7" spans="1:27" ht="20.100000000000001" customHeight="1" x14ac:dyDescent="0.25">
      <c r="A7" s="64">
        <v>10401</v>
      </c>
      <c r="B7" s="64">
        <v>1</v>
      </c>
      <c r="C7" s="261" t="s">
        <v>427</v>
      </c>
      <c r="D7" s="90" t="s">
        <v>492</v>
      </c>
      <c r="E7" s="96">
        <v>24</v>
      </c>
      <c r="F7" s="279">
        <f>E7</f>
        <v>24</v>
      </c>
      <c r="G7" s="372" t="s">
        <v>1089</v>
      </c>
      <c r="H7" s="368">
        <v>92.4</v>
      </c>
      <c r="I7" s="378" t="s">
        <v>1089</v>
      </c>
      <c r="J7" s="114">
        <v>93</v>
      </c>
      <c r="K7" s="367" t="s">
        <v>1089</v>
      </c>
      <c r="L7" s="253">
        <v>94</v>
      </c>
      <c r="M7" s="380" t="s">
        <v>1089</v>
      </c>
      <c r="N7" s="234">
        <v>24</v>
      </c>
      <c r="O7" s="362">
        <f t="shared" ref="O7:O38" si="0">E7-N7</f>
        <v>0</v>
      </c>
      <c r="P7" s="286">
        <f>O7</f>
        <v>0</v>
      </c>
      <c r="Q7" s="97">
        <v>6</v>
      </c>
      <c r="R7" s="115"/>
      <c r="S7" s="282">
        <f t="shared" ref="S7:S38" si="1">R7-Q7</f>
        <v>-6</v>
      </c>
      <c r="T7" s="334" t="s">
        <v>1258</v>
      </c>
      <c r="U7" s="332">
        <v>6</v>
      </c>
      <c r="V7" s="89"/>
      <c r="W7" s="283"/>
      <c r="X7" s="273">
        <v>6</v>
      </c>
      <c r="Y7" s="33">
        <v>16</v>
      </c>
      <c r="Z7" s="287">
        <f t="shared" ref="Z7:Z38" si="2">Y7-X7</f>
        <v>10</v>
      </c>
      <c r="AA7" s="336">
        <f t="shared" ref="AA7:AA38" si="3">Q7-X7</f>
        <v>0</v>
      </c>
    </row>
    <row r="8" spans="1:27" ht="20.100000000000001" customHeight="1" x14ac:dyDescent="0.25">
      <c r="A8" s="64">
        <v>11401</v>
      </c>
      <c r="B8" s="64">
        <v>7</v>
      </c>
      <c r="C8" s="262" t="s">
        <v>1104</v>
      </c>
      <c r="D8" s="235" t="s">
        <v>1069</v>
      </c>
      <c r="E8" s="96">
        <v>45</v>
      </c>
      <c r="F8" s="279">
        <f t="shared" ref="F8:F39" si="4">E8+F7</f>
        <v>69</v>
      </c>
      <c r="G8" s="372" t="s">
        <v>1089</v>
      </c>
      <c r="H8" s="368">
        <v>81.599999999999994</v>
      </c>
      <c r="I8" s="378" t="s">
        <v>1089</v>
      </c>
      <c r="J8" s="114">
        <v>83.6</v>
      </c>
      <c r="K8" s="367" t="s">
        <v>1089</v>
      </c>
      <c r="L8" s="253">
        <v>84.2</v>
      </c>
      <c r="M8" s="380" t="s">
        <v>1089</v>
      </c>
      <c r="N8" s="234">
        <v>40</v>
      </c>
      <c r="O8" s="362">
        <f t="shared" si="0"/>
        <v>5</v>
      </c>
      <c r="P8" s="286">
        <f t="shared" ref="P8:P39" si="5">O8+P7</f>
        <v>5</v>
      </c>
      <c r="Q8" s="97">
        <v>4</v>
      </c>
      <c r="R8" s="115"/>
      <c r="S8" s="282">
        <f t="shared" si="1"/>
        <v>-4</v>
      </c>
      <c r="T8" s="334" t="s">
        <v>1258</v>
      </c>
      <c r="U8" s="332">
        <v>9</v>
      </c>
      <c r="V8" s="89">
        <v>51.5</v>
      </c>
      <c r="W8" s="283">
        <v>52.5</v>
      </c>
      <c r="X8" s="273">
        <v>9</v>
      </c>
      <c r="Y8" s="33">
        <v>22</v>
      </c>
      <c r="Z8" s="287">
        <f t="shared" si="2"/>
        <v>13</v>
      </c>
      <c r="AA8" s="336">
        <f t="shared" si="3"/>
        <v>-5</v>
      </c>
    </row>
    <row r="9" spans="1:27" ht="20.100000000000001" customHeight="1" x14ac:dyDescent="0.25">
      <c r="A9" s="64">
        <v>11402</v>
      </c>
      <c r="B9" s="64">
        <v>5</v>
      </c>
      <c r="C9" s="262" t="s">
        <v>1104</v>
      </c>
      <c r="D9" s="90" t="s">
        <v>490</v>
      </c>
      <c r="E9" s="96">
        <v>45</v>
      </c>
      <c r="F9" s="279">
        <f t="shared" si="4"/>
        <v>114</v>
      </c>
      <c r="G9" s="372" t="s">
        <v>1089</v>
      </c>
      <c r="H9" s="368">
        <v>81.599999999999994</v>
      </c>
      <c r="I9" s="378" t="s">
        <v>1089</v>
      </c>
      <c r="J9" s="114">
        <v>83.6</v>
      </c>
      <c r="K9" s="367" t="s">
        <v>1089</v>
      </c>
      <c r="L9" s="253">
        <v>84.6</v>
      </c>
      <c r="M9" s="380" t="s">
        <v>1089</v>
      </c>
      <c r="N9" s="234">
        <v>40</v>
      </c>
      <c r="O9" s="362">
        <f t="shared" si="0"/>
        <v>5</v>
      </c>
      <c r="P9" s="286">
        <f t="shared" si="5"/>
        <v>10</v>
      </c>
      <c r="Q9" s="97">
        <v>4</v>
      </c>
      <c r="R9" s="115"/>
      <c r="S9" s="282">
        <f t="shared" si="1"/>
        <v>-4</v>
      </c>
      <c r="T9" s="334" t="s">
        <v>1258</v>
      </c>
      <c r="U9" s="332">
        <v>12</v>
      </c>
      <c r="V9" s="89">
        <v>52.5</v>
      </c>
      <c r="W9" s="283">
        <v>52.5</v>
      </c>
      <c r="X9" s="273">
        <v>9</v>
      </c>
      <c r="Y9" s="33">
        <v>21</v>
      </c>
      <c r="Z9" s="287">
        <f t="shared" si="2"/>
        <v>12</v>
      </c>
      <c r="AA9" s="336">
        <f t="shared" si="3"/>
        <v>-5</v>
      </c>
    </row>
    <row r="10" spans="1:27" ht="20.100000000000001" customHeight="1" x14ac:dyDescent="0.25">
      <c r="A10" s="64">
        <v>11403</v>
      </c>
      <c r="B10" s="64">
        <v>9</v>
      </c>
      <c r="C10" s="262" t="s">
        <v>1104</v>
      </c>
      <c r="D10" s="90" t="s">
        <v>491</v>
      </c>
      <c r="E10" s="96">
        <v>45</v>
      </c>
      <c r="F10" s="279">
        <f t="shared" si="4"/>
        <v>159</v>
      </c>
      <c r="G10" s="372" t="s">
        <v>1089</v>
      </c>
      <c r="H10" s="368">
        <v>80.599999999999994</v>
      </c>
      <c r="I10" s="378" t="s">
        <v>1089</v>
      </c>
      <c r="J10" s="114">
        <v>82.8</v>
      </c>
      <c r="K10" s="367" t="s">
        <v>1089</v>
      </c>
      <c r="L10" s="253">
        <v>82.8</v>
      </c>
      <c r="M10" s="380" t="s">
        <v>1089</v>
      </c>
      <c r="N10" s="234">
        <v>40</v>
      </c>
      <c r="O10" s="362">
        <f t="shared" si="0"/>
        <v>5</v>
      </c>
      <c r="P10" s="286">
        <f t="shared" si="5"/>
        <v>15</v>
      </c>
      <c r="Q10" s="97">
        <v>4</v>
      </c>
      <c r="R10" s="115"/>
      <c r="S10" s="282">
        <f t="shared" si="1"/>
        <v>-4</v>
      </c>
      <c r="T10" s="334" t="s">
        <v>1258</v>
      </c>
      <c r="U10" s="332">
        <v>6</v>
      </c>
      <c r="V10" s="89">
        <v>51</v>
      </c>
      <c r="W10" s="283">
        <v>51</v>
      </c>
      <c r="X10" s="273">
        <v>9</v>
      </c>
      <c r="Y10" s="33">
        <v>25</v>
      </c>
      <c r="Z10" s="287">
        <f t="shared" si="2"/>
        <v>16</v>
      </c>
      <c r="AA10" s="336">
        <f t="shared" si="3"/>
        <v>-5</v>
      </c>
    </row>
    <row r="11" spans="1:27" ht="20.100000000000001" customHeight="1" x14ac:dyDescent="0.25">
      <c r="A11" s="64">
        <v>11404</v>
      </c>
      <c r="B11" s="64">
        <v>4</v>
      </c>
      <c r="C11" s="262" t="s">
        <v>1104</v>
      </c>
      <c r="D11" s="90" t="s">
        <v>489</v>
      </c>
      <c r="E11" s="96">
        <v>45</v>
      </c>
      <c r="F11" s="279">
        <f t="shared" si="4"/>
        <v>204</v>
      </c>
      <c r="G11" s="372" t="s">
        <v>1089</v>
      </c>
      <c r="H11" s="368">
        <v>82.8</v>
      </c>
      <c r="I11" s="378" t="s">
        <v>1089</v>
      </c>
      <c r="J11" s="114">
        <v>84.6</v>
      </c>
      <c r="K11" s="367" t="s">
        <v>1089</v>
      </c>
      <c r="L11" s="253">
        <v>85.6</v>
      </c>
      <c r="M11" s="380" t="s">
        <v>1089</v>
      </c>
      <c r="N11" s="234">
        <v>40</v>
      </c>
      <c r="O11" s="362">
        <f t="shared" si="0"/>
        <v>5</v>
      </c>
      <c r="P11" s="286">
        <f t="shared" si="5"/>
        <v>20</v>
      </c>
      <c r="Q11" s="97">
        <v>4</v>
      </c>
      <c r="R11" s="115"/>
      <c r="S11" s="282">
        <f t="shared" si="1"/>
        <v>-4</v>
      </c>
      <c r="T11" s="334" t="s">
        <v>1258</v>
      </c>
      <c r="U11" s="332">
        <v>6</v>
      </c>
      <c r="V11" s="89">
        <v>52.5</v>
      </c>
      <c r="W11" s="283">
        <v>54</v>
      </c>
      <c r="X11" s="273">
        <v>9</v>
      </c>
      <c r="Y11" s="33">
        <v>23</v>
      </c>
      <c r="Z11" s="287">
        <f t="shared" si="2"/>
        <v>14</v>
      </c>
      <c r="AA11" s="336">
        <f t="shared" si="3"/>
        <v>-5</v>
      </c>
    </row>
    <row r="12" spans="1:27" ht="20.100000000000001" customHeight="1" x14ac:dyDescent="0.25">
      <c r="A12" s="64">
        <v>11405</v>
      </c>
      <c r="B12" s="64">
        <v>8</v>
      </c>
      <c r="C12" s="262" t="s">
        <v>1104</v>
      </c>
      <c r="D12" s="90" t="s">
        <v>493</v>
      </c>
      <c r="E12" s="96">
        <v>45</v>
      </c>
      <c r="F12" s="279">
        <f t="shared" si="4"/>
        <v>249</v>
      </c>
      <c r="G12" s="372" t="s">
        <v>1089</v>
      </c>
      <c r="H12" s="368">
        <v>82.2</v>
      </c>
      <c r="I12" s="378" t="s">
        <v>1089</v>
      </c>
      <c r="J12" s="114">
        <v>84</v>
      </c>
      <c r="K12" s="367" t="s">
        <v>1089</v>
      </c>
      <c r="L12" s="253">
        <v>83.7</v>
      </c>
      <c r="M12" s="380" t="s">
        <v>1089</v>
      </c>
      <c r="N12" s="234">
        <v>40</v>
      </c>
      <c r="O12" s="362">
        <f t="shared" si="0"/>
        <v>5</v>
      </c>
      <c r="P12" s="286">
        <f t="shared" si="5"/>
        <v>25</v>
      </c>
      <c r="Q12" s="97">
        <v>4</v>
      </c>
      <c r="R12" s="115"/>
      <c r="S12" s="282">
        <f t="shared" si="1"/>
        <v>-4</v>
      </c>
      <c r="T12" s="334" t="s">
        <v>1258</v>
      </c>
      <c r="U12" s="332">
        <v>13</v>
      </c>
      <c r="V12" s="89">
        <v>51</v>
      </c>
      <c r="W12" s="283">
        <v>53.5</v>
      </c>
      <c r="X12" s="273">
        <v>9</v>
      </c>
      <c r="Y12" s="33">
        <v>23</v>
      </c>
      <c r="Z12" s="287">
        <f t="shared" si="2"/>
        <v>14</v>
      </c>
      <c r="AA12" s="336">
        <f t="shared" si="3"/>
        <v>-5</v>
      </c>
    </row>
    <row r="13" spans="1:27" ht="20.100000000000001" customHeight="1" x14ac:dyDescent="0.25">
      <c r="A13" s="64">
        <v>11406</v>
      </c>
      <c r="B13" s="64">
        <v>3</v>
      </c>
      <c r="C13" s="262" t="s">
        <v>1104</v>
      </c>
      <c r="D13" s="90" t="s">
        <v>468</v>
      </c>
      <c r="E13" s="96">
        <v>45</v>
      </c>
      <c r="F13" s="279">
        <f t="shared" si="4"/>
        <v>294</v>
      </c>
      <c r="G13" s="372" t="s">
        <v>1089</v>
      </c>
      <c r="H13" s="368">
        <v>84.6</v>
      </c>
      <c r="I13" s="378" t="s">
        <v>1089</v>
      </c>
      <c r="J13" s="114">
        <v>86.2</v>
      </c>
      <c r="K13" s="367" t="s">
        <v>1089</v>
      </c>
      <c r="L13" s="253">
        <v>86.1</v>
      </c>
      <c r="M13" s="380" t="s">
        <v>1089</v>
      </c>
      <c r="N13" s="234">
        <v>40</v>
      </c>
      <c r="O13" s="362">
        <f t="shared" si="0"/>
        <v>5</v>
      </c>
      <c r="P13" s="286">
        <f t="shared" si="5"/>
        <v>30</v>
      </c>
      <c r="Q13" s="97">
        <v>4</v>
      </c>
      <c r="R13" s="115"/>
      <c r="S13" s="282">
        <f t="shared" si="1"/>
        <v>-4</v>
      </c>
      <c r="T13" s="334" t="s">
        <v>1258</v>
      </c>
      <c r="U13" s="332">
        <v>5</v>
      </c>
      <c r="V13" s="89">
        <v>52.5</v>
      </c>
      <c r="W13" s="283">
        <v>52.5</v>
      </c>
      <c r="X13" s="273">
        <v>9</v>
      </c>
      <c r="Y13" s="33">
        <v>25</v>
      </c>
      <c r="Z13" s="287">
        <f t="shared" si="2"/>
        <v>16</v>
      </c>
      <c r="AA13" s="336">
        <f t="shared" si="3"/>
        <v>-5</v>
      </c>
    </row>
    <row r="14" spans="1:27" ht="20.100000000000001" customHeight="1" x14ac:dyDescent="0.25">
      <c r="A14" s="64">
        <v>11407</v>
      </c>
      <c r="B14" s="64">
        <v>2</v>
      </c>
      <c r="C14" s="262" t="s">
        <v>1104</v>
      </c>
      <c r="D14" s="90" t="s">
        <v>469</v>
      </c>
      <c r="E14" s="96">
        <v>45</v>
      </c>
      <c r="F14" s="279">
        <f t="shared" si="4"/>
        <v>339</v>
      </c>
      <c r="G14" s="372" t="s">
        <v>1089</v>
      </c>
      <c r="H14" s="368">
        <v>83.8</v>
      </c>
      <c r="I14" s="378" t="s">
        <v>1089</v>
      </c>
      <c r="J14" s="114">
        <v>85.1</v>
      </c>
      <c r="K14" s="367" t="s">
        <v>1089</v>
      </c>
      <c r="L14" s="253">
        <v>86.6</v>
      </c>
      <c r="M14" s="380" t="s">
        <v>1089</v>
      </c>
      <c r="N14" s="234">
        <v>40</v>
      </c>
      <c r="O14" s="362">
        <f t="shared" si="0"/>
        <v>5</v>
      </c>
      <c r="P14" s="286">
        <f t="shared" si="5"/>
        <v>35</v>
      </c>
      <c r="Q14" s="97">
        <v>4</v>
      </c>
      <c r="R14" s="115"/>
      <c r="S14" s="282">
        <f t="shared" si="1"/>
        <v>-4</v>
      </c>
      <c r="T14" s="334" t="s">
        <v>1258</v>
      </c>
      <c r="U14" s="332">
        <v>12</v>
      </c>
      <c r="V14" s="89">
        <v>53.5</v>
      </c>
      <c r="W14" s="283">
        <v>54.5</v>
      </c>
      <c r="X14" s="273">
        <v>9</v>
      </c>
      <c r="Y14" s="33">
        <v>29</v>
      </c>
      <c r="Z14" s="287">
        <f t="shared" si="2"/>
        <v>20</v>
      </c>
      <c r="AA14" s="336">
        <f t="shared" si="3"/>
        <v>-5</v>
      </c>
    </row>
    <row r="15" spans="1:27" ht="20.100000000000001" customHeight="1" x14ac:dyDescent="0.25">
      <c r="A15" s="64">
        <v>20601</v>
      </c>
      <c r="B15" s="64">
        <v>23</v>
      </c>
      <c r="C15" s="19" t="s">
        <v>417</v>
      </c>
      <c r="D15" s="91" t="s">
        <v>470</v>
      </c>
      <c r="E15" s="96">
        <v>41</v>
      </c>
      <c r="F15" s="279">
        <f t="shared" si="4"/>
        <v>380</v>
      </c>
      <c r="G15" s="372"/>
      <c r="H15" s="368">
        <v>71.599999999999994</v>
      </c>
      <c r="I15" s="378" t="s">
        <v>1089</v>
      </c>
      <c r="J15" s="114">
        <v>72.400000000000006</v>
      </c>
      <c r="K15" s="367" t="s">
        <v>1089</v>
      </c>
      <c r="L15" s="253">
        <v>74.25</v>
      </c>
      <c r="M15" s="376" t="s">
        <v>1089</v>
      </c>
      <c r="N15" s="234">
        <v>36</v>
      </c>
      <c r="O15" s="362">
        <f t="shared" si="0"/>
        <v>5</v>
      </c>
      <c r="P15" s="286">
        <f t="shared" si="5"/>
        <v>40</v>
      </c>
      <c r="Q15" s="97">
        <v>5</v>
      </c>
      <c r="R15" s="115"/>
      <c r="S15" s="282">
        <f t="shared" si="1"/>
        <v>-5</v>
      </c>
      <c r="T15" s="334" t="s">
        <v>1258</v>
      </c>
      <c r="U15" s="332">
        <v>10</v>
      </c>
      <c r="V15" s="254" t="s">
        <v>1097</v>
      </c>
      <c r="W15" s="283" t="s">
        <v>1098</v>
      </c>
      <c r="X15" s="273">
        <v>10</v>
      </c>
      <c r="Y15" s="33">
        <v>30</v>
      </c>
      <c r="Z15" s="287">
        <f t="shared" si="2"/>
        <v>20</v>
      </c>
      <c r="AA15" s="336">
        <f t="shared" si="3"/>
        <v>-5</v>
      </c>
    </row>
    <row r="16" spans="1:27" ht="20.100000000000001" customHeight="1" x14ac:dyDescent="0.25">
      <c r="A16" s="64">
        <v>20602</v>
      </c>
      <c r="B16" s="64">
        <v>27</v>
      </c>
      <c r="C16" s="19" t="s">
        <v>417</v>
      </c>
      <c r="D16" s="91" t="s">
        <v>471</v>
      </c>
      <c r="E16" s="96">
        <v>36</v>
      </c>
      <c r="F16" s="279">
        <f t="shared" si="4"/>
        <v>416</v>
      </c>
      <c r="G16" s="372"/>
      <c r="H16" s="368">
        <v>70.099999999999994</v>
      </c>
      <c r="I16" s="378" t="s">
        <v>1089</v>
      </c>
      <c r="J16" s="114">
        <v>70.599999999999994</v>
      </c>
      <c r="K16" s="367" t="s">
        <v>1089</v>
      </c>
      <c r="L16" s="253">
        <v>72.2</v>
      </c>
      <c r="M16" s="376" t="s">
        <v>1089</v>
      </c>
      <c r="N16" s="234">
        <v>32</v>
      </c>
      <c r="O16" s="362">
        <f t="shared" si="0"/>
        <v>4</v>
      </c>
      <c r="P16" s="286">
        <f t="shared" si="5"/>
        <v>44</v>
      </c>
      <c r="Q16" s="97">
        <v>4</v>
      </c>
      <c r="R16" s="115"/>
      <c r="S16" s="282">
        <f t="shared" si="1"/>
        <v>-4</v>
      </c>
      <c r="T16" s="334" t="s">
        <v>1258</v>
      </c>
      <c r="U16" s="332">
        <v>8</v>
      </c>
      <c r="V16" s="254" t="s">
        <v>1097</v>
      </c>
      <c r="W16" s="283" t="s">
        <v>1098</v>
      </c>
      <c r="X16" s="273">
        <v>8</v>
      </c>
      <c r="Y16" s="33">
        <v>24</v>
      </c>
      <c r="Z16" s="287">
        <f t="shared" si="2"/>
        <v>16</v>
      </c>
      <c r="AA16" s="336">
        <f t="shared" si="3"/>
        <v>-4</v>
      </c>
    </row>
    <row r="17" spans="1:27" ht="20.100000000000001" customHeight="1" x14ac:dyDescent="0.25">
      <c r="A17" s="64">
        <v>20603</v>
      </c>
      <c r="B17" s="64">
        <v>24</v>
      </c>
      <c r="C17" s="19" t="s">
        <v>417</v>
      </c>
      <c r="D17" s="91" t="s">
        <v>472</v>
      </c>
      <c r="E17" s="96">
        <v>76</v>
      </c>
      <c r="F17" s="279">
        <f t="shared" si="4"/>
        <v>492</v>
      </c>
      <c r="G17" s="372"/>
      <c r="H17" s="368">
        <v>72.400000000000006</v>
      </c>
      <c r="I17" s="378" t="s">
        <v>1089</v>
      </c>
      <c r="J17" s="114">
        <v>70.75</v>
      </c>
      <c r="K17" s="367" t="s">
        <v>1089</v>
      </c>
      <c r="L17" s="253">
        <v>73.599999999999994</v>
      </c>
      <c r="M17" s="376" t="s">
        <v>1089</v>
      </c>
      <c r="N17" s="234">
        <v>67</v>
      </c>
      <c r="O17" s="362">
        <f t="shared" si="0"/>
        <v>9</v>
      </c>
      <c r="P17" s="286">
        <f t="shared" si="5"/>
        <v>53</v>
      </c>
      <c r="Q17" s="97">
        <v>8</v>
      </c>
      <c r="R17" s="115"/>
      <c r="S17" s="282">
        <f t="shared" si="1"/>
        <v>-8</v>
      </c>
      <c r="T17" s="334" t="s">
        <v>1258</v>
      </c>
      <c r="U17" s="332">
        <v>14</v>
      </c>
      <c r="V17" s="254" t="s">
        <v>1097</v>
      </c>
      <c r="W17" s="283" t="s">
        <v>1098</v>
      </c>
      <c r="X17" s="273">
        <v>17</v>
      </c>
      <c r="Y17" s="33">
        <v>43</v>
      </c>
      <c r="Z17" s="287">
        <f t="shared" si="2"/>
        <v>26</v>
      </c>
      <c r="AA17" s="336">
        <f t="shared" si="3"/>
        <v>-9</v>
      </c>
    </row>
    <row r="18" spans="1:27" ht="20.100000000000001" customHeight="1" x14ac:dyDescent="0.25">
      <c r="A18" s="64">
        <v>20604</v>
      </c>
      <c r="B18" s="64">
        <v>25</v>
      </c>
      <c r="C18" s="19" t="s">
        <v>417</v>
      </c>
      <c r="D18" s="91" t="s">
        <v>473</v>
      </c>
      <c r="E18" s="96">
        <v>41</v>
      </c>
      <c r="F18" s="279">
        <f t="shared" si="4"/>
        <v>533</v>
      </c>
      <c r="G18" s="372"/>
      <c r="H18" s="368">
        <v>73.599999999999994</v>
      </c>
      <c r="I18" s="378" t="s">
        <v>1089</v>
      </c>
      <c r="J18" s="114">
        <v>71.099999999999994</v>
      </c>
      <c r="K18" s="367" t="s">
        <v>1089</v>
      </c>
      <c r="L18" s="253">
        <v>73.599999999999994</v>
      </c>
      <c r="M18" s="376" t="s">
        <v>1089</v>
      </c>
      <c r="N18" s="234">
        <v>36</v>
      </c>
      <c r="O18" s="362">
        <f t="shared" si="0"/>
        <v>5</v>
      </c>
      <c r="P18" s="286">
        <f t="shared" si="5"/>
        <v>58</v>
      </c>
      <c r="Q18" s="97">
        <v>5</v>
      </c>
      <c r="R18" s="115"/>
      <c r="S18" s="282">
        <f t="shared" si="1"/>
        <v>-5</v>
      </c>
      <c r="T18" s="334" t="s">
        <v>1258</v>
      </c>
      <c r="U18" s="332">
        <v>14</v>
      </c>
      <c r="V18" s="254" t="s">
        <v>1097</v>
      </c>
      <c r="W18" s="283" t="s">
        <v>1098</v>
      </c>
      <c r="X18" s="273">
        <v>10</v>
      </c>
      <c r="Y18" s="33">
        <v>30</v>
      </c>
      <c r="Z18" s="287">
        <f t="shared" si="2"/>
        <v>20</v>
      </c>
      <c r="AA18" s="336">
        <f t="shared" si="3"/>
        <v>-5</v>
      </c>
    </row>
    <row r="19" spans="1:27" ht="20.100000000000001" customHeight="1" x14ac:dyDescent="0.25">
      <c r="A19" s="64">
        <v>23801</v>
      </c>
      <c r="B19" s="64">
        <v>45</v>
      </c>
      <c r="C19" s="143" t="s">
        <v>1194</v>
      </c>
      <c r="D19" s="91" t="s">
        <v>474</v>
      </c>
      <c r="E19" s="96">
        <v>22</v>
      </c>
      <c r="F19" s="279">
        <f t="shared" si="4"/>
        <v>555</v>
      </c>
      <c r="G19" s="373"/>
      <c r="H19" s="368">
        <v>60</v>
      </c>
      <c r="I19" s="368"/>
      <c r="J19" s="114">
        <v>62</v>
      </c>
      <c r="K19" s="114"/>
      <c r="L19" s="253">
        <v>62</v>
      </c>
      <c r="M19" s="381"/>
      <c r="N19" s="234">
        <v>23</v>
      </c>
      <c r="O19" s="362">
        <f t="shared" si="0"/>
        <v>-1</v>
      </c>
      <c r="P19" s="286">
        <f t="shared" si="5"/>
        <v>57</v>
      </c>
      <c r="Q19" s="97">
        <v>4</v>
      </c>
      <c r="R19" s="115"/>
      <c r="S19" s="282">
        <f t="shared" si="1"/>
        <v>-4</v>
      </c>
      <c r="T19" s="334" t="s">
        <v>1258</v>
      </c>
      <c r="U19" s="332">
        <v>14</v>
      </c>
      <c r="V19" s="254" t="s">
        <v>1097</v>
      </c>
      <c r="W19" s="283" t="s">
        <v>1098</v>
      </c>
      <c r="X19" s="273">
        <v>5</v>
      </c>
      <c r="Y19" s="33">
        <v>16</v>
      </c>
      <c r="Z19" s="287">
        <f t="shared" si="2"/>
        <v>11</v>
      </c>
      <c r="AA19" s="336">
        <f t="shared" si="3"/>
        <v>-1</v>
      </c>
    </row>
    <row r="20" spans="1:27" ht="20.100000000000001" customHeight="1" x14ac:dyDescent="0.25">
      <c r="A20" s="64">
        <v>23902</v>
      </c>
      <c r="B20" s="64">
        <v>72</v>
      </c>
      <c r="C20" s="19" t="s">
        <v>408</v>
      </c>
      <c r="D20" s="91" t="s">
        <v>472</v>
      </c>
      <c r="E20" s="96">
        <v>43</v>
      </c>
      <c r="F20" s="279">
        <f t="shared" si="4"/>
        <v>598</v>
      </c>
      <c r="G20" s="373"/>
      <c r="H20" s="368">
        <v>62</v>
      </c>
      <c r="I20" s="368"/>
      <c r="J20" s="114">
        <v>62</v>
      </c>
      <c r="K20" s="114"/>
      <c r="L20" s="253">
        <v>61</v>
      </c>
      <c r="M20" s="381"/>
      <c r="N20" s="234">
        <v>30</v>
      </c>
      <c r="O20" s="362">
        <f t="shared" si="0"/>
        <v>13</v>
      </c>
      <c r="P20" s="286">
        <f t="shared" si="5"/>
        <v>70</v>
      </c>
      <c r="Q20" s="97">
        <v>6</v>
      </c>
      <c r="R20" s="115"/>
      <c r="S20" s="282">
        <f t="shared" si="1"/>
        <v>-6</v>
      </c>
      <c r="T20" s="334" t="s">
        <v>1258</v>
      </c>
      <c r="U20" s="332">
        <v>8</v>
      </c>
      <c r="V20" s="254" t="s">
        <v>1097</v>
      </c>
      <c r="W20" s="283" t="s">
        <v>1098</v>
      </c>
      <c r="X20" s="273">
        <v>2</v>
      </c>
      <c r="Y20" s="33">
        <v>17</v>
      </c>
      <c r="Z20" s="287">
        <f t="shared" si="2"/>
        <v>15</v>
      </c>
      <c r="AA20" s="336">
        <f t="shared" si="3"/>
        <v>4</v>
      </c>
    </row>
    <row r="21" spans="1:27" ht="20.100000000000001" customHeight="1" x14ac:dyDescent="0.25">
      <c r="A21" s="64">
        <v>23903</v>
      </c>
      <c r="B21" s="64">
        <v>61</v>
      </c>
      <c r="C21" s="19" t="s">
        <v>408</v>
      </c>
      <c r="D21" s="91" t="s">
        <v>475</v>
      </c>
      <c r="E21" s="96">
        <v>43</v>
      </c>
      <c r="F21" s="279">
        <f t="shared" si="4"/>
        <v>641</v>
      </c>
      <c r="G21" s="373"/>
      <c r="H21" s="368">
        <v>62</v>
      </c>
      <c r="I21" s="368"/>
      <c r="J21" s="114">
        <v>62</v>
      </c>
      <c r="K21" s="114"/>
      <c r="L21" s="253">
        <v>62</v>
      </c>
      <c r="M21" s="381"/>
      <c r="N21" s="234">
        <v>32</v>
      </c>
      <c r="O21" s="362">
        <f t="shared" si="0"/>
        <v>11</v>
      </c>
      <c r="P21" s="286">
        <f t="shared" si="5"/>
        <v>81</v>
      </c>
      <c r="Q21" s="97">
        <v>6</v>
      </c>
      <c r="R21" s="115"/>
      <c r="S21" s="282">
        <f t="shared" si="1"/>
        <v>-6</v>
      </c>
      <c r="T21" s="334" t="s">
        <v>1258</v>
      </c>
      <c r="U21" s="332">
        <v>12</v>
      </c>
      <c r="V21" s="254" t="s">
        <v>1097</v>
      </c>
      <c r="W21" s="283" t="s">
        <v>1098</v>
      </c>
      <c r="X21" s="273">
        <v>4</v>
      </c>
      <c r="Y21" s="33">
        <v>20</v>
      </c>
      <c r="Z21" s="287">
        <f t="shared" si="2"/>
        <v>16</v>
      </c>
      <c r="AA21" s="336">
        <f t="shared" si="3"/>
        <v>2</v>
      </c>
    </row>
    <row r="22" spans="1:27" ht="20.100000000000001" customHeight="1" x14ac:dyDescent="0.25">
      <c r="A22" s="64">
        <v>23905</v>
      </c>
      <c r="B22" s="64">
        <v>36</v>
      </c>
      <c r="C22" s="19" t="s">
        <v>408</v>
      </c>
      <c r="D22" s="91" t="s">
        <v>449</v>
      </c>
      <c r="E22" s="96">
        <v>52</v>
      </c>
      <c r="F22" s="279">
        <f t="shared" si="4"/>
        <v>693</v>
      </c>
      <c r="G22" s="373"/>
      <c r="H22" s="368">
        <v>62.5</v>
      </c>
      <c r="I22" s="368"/>
      <c r="J22" s="114">
        <v>63.5</v>
      </c>
      <c r="K22" s="114"/>
      <c r="L22" s="253">
        <v>63.5</v>
      </c>
      <c r="M22" s="381"/>
      <c r="N22" s="234">
        <v>30</v>
      </c>
      <c r="O22" s="362">
        <f t="shared" si="0"/>
        <v>22</v>
      </c>
      <c r="P22" s="286">
        <f t="shared" si="5"/>
        <v>103</v>
      </c>
      <c r="Q22" s="97">
        <v>6</v>
      </c>
      <c r="R22" s="115"/>
      <c r="S22" s="282">
        <f t="shared" si="1"/>
        <v>-6</v>
      </c>
      <c r="T22" s="334" t="s">
        <v>1258</v>
      </c>
      <c r="U22" s="332">
        <v>14</v>
      </c>
      <c r="V22" s="254"/>
      <c r="W22" s="283" t="s">
        <v>1098</v>
      </c>
      <c r="X22" s="273">
        <v>5</v>
      </c>
      <c r="Y22" s="33">
        <v>27</v>
      </c>
      <c r="Z22" s="287">
        <f t="shared" si="2"/>
        <v>22</v>
      </c>
      <c r="AA22" s="336">
        <f t="shared" si="3"/>
        <v>1</v>
      </c>
    </row>
    <row r="23" spans="1:27" ht="20.100000000000001" customHeight="1" x14ac:dyDescent="0.25">
      <c r="A23" s="64">
        <v>23906</v>
      </c>
      <c r="B23" s="64">
        <v>28</v>
      </c>
      <c r="C23" s="19" t="s">
        <v>408</v>
      </c>
      <c r="D23" s="91" t="s">
        <v>474</v>
      </c>
      <c r="E23" s="96">
        <v>47</v>
      </c>
      <c r="F23" s="279">
        <f t="shared" si="4"/>
        <v>740</v>
      </c>
      <c r="G23" s="373"/>
      <c r="H23" s="368">
        <v>62</v>
      </c>
      <c r="I23" s="368"/>
      <c r="J23" s="114">
        <v>62</v>
      </c>
      <c r="K23" s="114"/>
      <c r="L23" s="253">
        <v>64.5</v>
      </c>
      <c r="M23" s="381"/>
      <c r="N23" s="234">
        <v>47</v>
      </c>
      <c r="O23" s="362">
        <f t="shared" si="0"/>
        <v>0</v>
      </c>
      <c r="P23" s="286">
        <f t="shared" si="5"/>
        <v>103</v>
      </c>
      <c r="Q23" s="97"/>
      <c r="R23" s="115"/>
      <c r="S23" s="282">
        <f t="shared" si="1"/>
        <v>0</v>
      </c>
      <c r="T23" s="334" t="s">
        <v>1258</v>
      </c>
      <c r="U23" s="332">
        <v>14</v>
      </c>
      <c r="V23" s="254" t="s">
        <v>1097</v>
      </c>
      <c r="W23" s="283" t="s">
        <v>1098</v>
      </c>
      <c r="X23" s="273">
        <v>8</v>
      </c>
      <c r="Y23" s="33">
        <v>29</v>
      </c>
      <c r="Z23" s="287">
        <f t="shared" si="2"/>
        <v>21</v>
      </c>
      <c r="AA23" s="336">
        <f t="shared" si="3"/>
        <v>-8</v>
      </c>
    </row>
    <row r="24" spans="1:27" ht="20.100000000000001" customHeight="1" x14ac:dyDescent="0.25">
      <c r="A24" s="64">
        <v>24001</v>
      </c>
      <c r="B24" s="64">
        <v>50</v>
      </c>
      <c r="C24" s="19" t="s">
        <v>407</v>
      </c>
      <c r="D24" s="91" t="s">
        <v>477</v>
      </c>
      <c r="E24" s="96">
        <v>9</v>
      </c>
      <c r="F24" s="279">
        <f t="shared" si="4"/>
        <v>749</v>
      </c>
      <c r="G24" s="373"/>
      <c r="H24" s="368">
        <v>62</v>
      </c>
      <c r="I24" s="368"/>
      <c r="J24" s="114">
        <v>62</v>
      </c>
      <c r="K24" s="114"/>
      <c r="L24" s="253">
        <v>62</v>
      </c>
      <c r="M24" s="381"/>
      <c r="N24" s="234">
        <v>11</v>
      </c>
      <c r="O24" s="362">
        <f t="shared" si="0"/>
        <v>-2</v>
      </c>
      <c r="P24" s="286">
        <f t="shared" si="5"/>
        <v>101</v>
      </c>
      <c r="Q24" s="97">
        <v>6</v>
      </c>
      <c r="R24" s="115"/>
      <c r="S24" s="282">
        <f t="shared" si="1"/>
        <v>-6</v>
      </c>
      <c r="T24" s="334" t="s">
        <v>1258</v>
      </c>
      <c r="U24" s="332">
        <v>9</v>
      </c>
      <c r="V24" s="254" t="s">
        <v>1097</v>
      </c>
      <c r="W24" s="283" t="s">
        <v>1098</v>
      </c>
      <c r="X24" s="273">
        <v>7</v>
      </c>
      <c r="Y24" s="33">
        <v>16</v>
      </c>
      <c r="Z24" s="287">
        <f t="shared" si="2"/>
        <v>9</v>
      </c>
      <c r="AA24" s="336">
        <f t="shared" si="3"/>
        <v>-1</v>
      </c>
    </row>
    <row r="25" spans="1:27" ht="20.100000000000001" customHeight="1" x14ac:dyDescent="0.25">
      <c r="A25" s="64">
        <v>24002</v>
      </c>
      <c r="B25" s="64">
        <v>51</v>
      </c>
      <c r="C25" s="19" t="s">
        <v>407</v>
      </c>
      <c r="D25" s="91" t="s">
        <v>476</v>
      </c>
      <c r="E25" s="96">
        <v>20</v>
      </c>
      <c r="F25" s="279">
        <f t="shared" si="4"/>
        <v>769</v>
      </c>
      <c r="G25" s="373"/>
      <c r="H25" s="368">
        <v>62</v>
      </c>
      <c r="I25" s="368"/>
      <c r="J25" s="114">
        <v>62</v>
      </c>
      <c r="K25" s="114"/>
      <c r="L25" s="253">
        <v>62</v>
      </c>
      <c r="M25" s="381"/>
      <c r="N25" s="234">
        <v>30</v>
      </c>
      <c r="O25" s="362">
        <f t="shared" si="0"/>
        <v>-10</v>
      </c>
      <c r="P25" s="286">
        <f t="shared" si="5"/>
        <v>91</v>
      </c>
      <c r="Q25" s="97">
        <v>13</v>
      </c>
      <c r="R25" s="115"/>
      <c r="S25" s="282">
        <f t="shared" si="1"/>
        <v>-13</v>
      </c>
      <c r="T25" s="334" t="s">
        <v>1258</v>
      </c>
      <c r="U25" s="332">
        <v>33</v>
      </c>
      <c r="V25" s="254" t="s">
        <v>1097</v>
      </c>
      <c r="W25" s="283" t="s">
        <v>1098</v>
      </c>
      <c r="X25" s="273">
        <v>20</v>
      </c>
      <c r="Y25" s="33">
        <v>42</v>
      </c>
      <c r="Z25" s="287">
        <f t="shared" si="2"/>
        <v>22</v>
      </c>
      <c r="AA25" s="336">
        <f t="shared" si="3"/>
        <v>-7</v>
      </c>
    </row>
    <row r="26" spans="1:27" ht="20.100000000000001" customHeight="1" x14ac:dyDescent="0.25">
      <c r="A26" s="64">
        <v>24301</v>
      </c>
      <c r="B26" s="64">
        <v>75</v>
      </c>
      <c r="C26" s="19" t="s">
        <v>412</v>
      </c>
      <c r="D26" s="91" t="s">
        <v>470</v>
      </c>
      <c r="E26" s="96">
        <v>19</v>
      </c>
      <c r="F26" s="279">
        <f t="shared" si="4"/>
        <v>788</v>
      </c>
      <c r="G26" s="373"/>
      <c r="H26" s="368">
        <v>59</v>
      </c>
      <c r="I26" s="368"/>
      <c r="J26" s="114">
        <v>59.5</v>
      </c>
      <c r="K26" s="114"/>
      <c r="L26" s="253">
        <v>61</v>
      </c>
      <c r="M26" s="381"/>
      <c r="N26" s="234">
        <v>24</v>
      </c>
      <c r="O26" s="362">
        <f t="shared" si="0"/>
        <v>-5</v>
      </c>
      <c r="P26" s="286">
        <f t="shared" si="5"/>
        <v>86</v>
      </c>
      <c r="Q26" s="97">
        <v>13</v>
      </c>
      <c r="R26" s="115"/>
      <c r="S26" s="282">
        <f t="shared" si="1"/>
        <v>-13</v>
      </c>
      <c r="T26" s="334" t="s">
        <v>1258</v>
      </c>
      <c r="U26" s="332">
        <v>24</v>
      </c>
      <c r="V26" s="254" t="s">
        <v>1097</v>
      </c>
      <c r="W26" s="283" t="s">
        <v>1098</v>
      </c>
      <c r="X26" s="273">
        <v>16</v>
      </c>
      <c r="Y26" s="33">
        <v>27</v>
      </c>
      <c r="Z26" s="287">
        <f t="shared" si="2"/>
        <v>11</v>
      </c>
      <c r="AA26" s="336">
        <f t="shared" si="3"/>
        <v>-3</v>
      </c>
    </row>
    <row r="27" spans="1:27" ht="20.100000000000001" customHeight="1" x14ac:dyDescent="0.25">
      <c r="A27" s="64">
        <v>24302</v>
      </c>
      <c r="B27" s="64">
        <v>63</v>
      </c>
      <c r="C27" s="19" t="s">
        <v>412</v>
      </c>
      <c r="D27" s="91" t="s">
        <v>472</v>
      </c>
      <c r="E27" s="96">
        <v>27</v>
      </c>
      <c r="F27" s="279">
        <f t="shared" si="4"/>
        <v>815</v>
      </c>
      <c r="G27" s="373"/>
      <c r="H27" s="368">
        <v>60</v>
      </c>
      <c r="I27" s="368"/>
      <c r="J27" s="114">
        <v>61</v>
      </c>
      <c r="K27" s="114"/>
      <c r="L27" s="253">
        <v>62</v>
      </c>
      <c r="M27" s="381"/>
      <c r="N27" s="234">
        <v>30</v>
      </c>
      <c r="O27" s="362">
        <f t="shared" si="0"/>
        <v>-3</v>
      </c>
      <c r="P27" s="286">
        <f t="shared" si="5"/>
        <v>83</v>
      </c>
      <c r="Q27" s="97">
        <v>18</v>
      </c>
      <c r="R27" s="115"/>
      <c r="S27" s="282">
        <f t="shared" si="1"/>
        <v>-18</v>
      </c>
      <c r="T27" s="334" t="s">
        <v>1258</v>
      </c>
      <c r="U27" s="332">
        <v>19</v>
      </c>
      <c r="V27" s="254" t="s">
        <v>1097</v>
      </c>
      <c r="W27" s="283" t="s">
        <v>1098</v>
      </c>
      <c r="X27" s="273">
        <v>20</v>
      </c>
      <c r="Y27" s="33">
        <v>28</v>
      </c>
      <c r="Z27" s="287">
        <f t="shared" si="2"/>
        <v>8</v>
      </c>
      <c r="AA27" s="336">
        <f t="shared" si="3"/>
        <v>-2</v>
      </c>
    </row>
    <row r="28" spans="1:27" ht="20.100000000000001" customHeight="1" x14ac:dyDescent="0.25">
      <c r="A28" s="64">
        <v>24303</v>
      </c>
      <c r="B28" s="64">
        <v>55</v>
      </c>
      <c r="C28" s="19" t="s">
        <v>412</v>
      </c>
      <c r="D28" s="91" t="s">
        <v>448</v>
      </c>
      <c r="E28" s="96">
        <v>24</v>
      </c>
      <c r="F28" s="279">
        <f t="shared" si="4"/>
        <v>839</v>
      </c>
      <c r="G28" s="373"/>
      <c r="H28" s="368">
        <v>62</v>
      </c>
      <c r="I28" s="368"/>
      <c r="J28" s="114">
        <v>62</v>
      </c>
      <c r="K28" s="114"/>
      <c r="L28" s="253">
        <v>62</v>
      </c>
      <c r="M28" s="381"/>
      <c r="N28" s="234">
        <v>25</v>
      </c>
      <c r="O28" s="362">
        <f t="shared" si="0"/>
        <v>-1</v>
      </c>
      <c r="P28" s="286">
        <f t="shared" si="5"/>
        <v>82</v>
      </c>
      <c r="Q28" s="97">
        <v>16</v>
      </c>
      <c r="R28" s="115"/>
      <c r="S28" s="282">
        <f t="shared" si="1"/>
        <v>-16</v>
      </c>
      <c r="T28" s="334" t="s">
        <v>1258</v>
      </c>
      <c r="U28" s="332">
        <v>15</v>
      </c>
      <c r="V28" s="254" t="s">
        <v>1097</v>
      </c>
      <c r="W28" s="283" t="s">
        <v>1098</v>
      </c>
      <c r="X28" s="273">
        <v>18</v>
      </c>
      <c r="Y28" s="33">
        <v>30</v>
      </c>
      <c r="Z28" s="287">
        <f t="shared" si="2"/>
        <v>12</v>
      </c>
      <c r="AA28" s="336">
        <f t="shared" si="3"/>
        <v>-2</v>
      </c>
    </row>
    <row r="29" spans="1:27" ht="20.100000000000001" customHeight="1" x14ac:dyDescent="0.25">
      <c r="A29" s="64">
        <v>24304</v>
      </c>
      <c r="B29" s="64">
        <v>67</v>
      </c>
      <c r="C29" s="19" t="s">
        <v>412</v>
      </c>
      <c r="D29" s="91" t="s">
        <v>478</v>
      </c>
      <c r="E29" s="96">
        <v>21</v>
      </c>
      <c r="F29" s="279">
        <f t="shared" si="4"/>
        <v>860</v>
      </c>
      <c r="G29" s="373"/>
      <c r="H29" s="368">
        <v>60</v>
      </c>
      <c r="I29" s="368"/>
      <c r="J29" s="114">
        <v>60</v>
      </c>
      <c r="K29" s="114"/>
      <c r="L29" s="253">
        <v>62</v>
      </c>
      <c r="M29" s="381"/>
      <c r="N29" s="234">
        <v>30</v>
      </c>
      <c r="O29" s="362">
        <f t="shared" si="0"/>
        <v>-9</v>
      </c>
      <c r="P29" s="286">
        <f t="shared" si="5"/>
        <v>73</v>
      </c>
      <c r="Q29" s="97">
        <v>14</v>
      </c>
      <c r="R29" s="115"/>
      <c r="S29" s="282">
        <f t="shared" si="1"/>
        <v>-14</v>
      </c>
      <c r="T29" s="334" t="s">
        <v>1258</v>
      </c>
      <c r="U29" s="332">
        <v>30</v>
      </c>
      <c r="V29" s="254" t="s">
        <v>1097</v>
      </c>
      <c r="W29" s="283" t="s">
        <v>1098</v>
      </c>
      <c r="X29" s="273">
        <v>20</v>
      </c>
      <c r="Y29" s="33">
        <v>37</v>
      </c>
      <c r="Z29" s="287">
        <f t="shared" si="2"/>
        <v>17</v>
      </c>
      <c r="AA29" s="336">
        <f t="shared" si="3"/>
        <v>-6</v>
      </c>
    </row>
    <row r="30" spans="1:27" ht="20.100000000000001" customHeight="1" x14ac:dyDescent="0.25">
      <c r="A30" s="64">
        <v>24401</v>
      </c>
      <c r="B30" s="64">
        <v>18</v>
      </c>
      <c r="C30" s="19" t="s">
        <v>418</v>
      </c>
      <c r="D30" s="92" t="s">
        <v>479</v>
      </c>
      <c r="E30" s="96">
        <v>120</v>
      </c>
      <c r="F30" s="279">
        <f t="shared" si="4"/>
        <v>980</v>
      </c>
      <c r="G30" s="372" t="s">
        <v>1089</v>
      </c>
      <c r="H30" s="368">
        <v>75.599999999999994</v>
      </c>
      <c r="I30" s="378" t="s">
        <v>1089</v>
      </c>
      <c r="J30" s="114">
        <v>76.099999999999994</v>
      </c>
      <c r="K30" s="367" t="s">
        <v>1089</v>
      </c>
      <c r="L30" s="253">
        <v>78.599999999999994</v>
      </c>
      <c r="M30" s="380" t="s">
        <v>1089</v>
      </c>
      <c r="N30" s="234">
        <v>120</v>
      </c>
      <c r="O30" s="362">
        <f t="shared" si="0"/>
        <v>0</v>
      </c>
      <c r="P30" s="286">
        <f t="shared" si="5"/>
        <v>73</v>
      </c>
      <c r="Q30" s="97">
        <v>30</v>
      </c>
      <c r="R30" s="115"/>
      <c r="S30" s="282">
        <f t="shared" si="1"/>
        <v>-30</v>
      </c>
      <c r="T30" s="334" t="s">
        <v>1258</v>
      </c>
      <c r="U30" s="332">
        <v>16</v>
      </c>
      <c r="V30" s="254" t="s">
        <v>1097</v>
      </c>
      <c r="W30" s="283" t="s">
        <v>1098</v>
      </c>
      <c r="X30" s="273">
        <v>30</v>
      </c>
      <c r="Y30" s="33">
        <v>59</v>
      </c>
      <c r="Z30" s="287">
        <f t="shared" si="2"/>
        <v>29</v>
      </c>
      <c r="AA30" s="336">
        <f t="shared" si="3"/>
        <v>0</v>
      </c>
    </row>
    <row r="31" spans="1:27" ht="20.100000000000001" customHeight="1" x14ac:dyDescent="0.25">
      <c r="A31" s="64">
        <v>24501</v>
      </c>
      <c r="B31" s="64">
        <v>14</v>
      </c>
      <c r="C31" s="19" t="s">
        <v>406</v>
      </c>
      <c r="D31" s="91" t="s">
        <v>450</v>
      </c>
      <c r="E31" s="96">
        <v>53</v>
      </c>
      <c r="F31" s="279">
        <f t="shared" si="4"/>
        <v>1033</v>
      </c>
      <c r="G31" s="372" t="s">
        <v>1089</v>
      </c>
      <c r="H31" s="368">
        <v>76.349999999999994</v>
      </c>
      <c r="I31" s="378" t="s">
        <v>1089</v>
      </c>
      <c r="J31" s="114">
        <v>76.599999999999994</v>
      </c>
      <c r="K31" s="367" t="s">
        <v>1089</v>
      </c>
      <c r="L31" s="253">
        <v>79.599999999999994</v>
      </c>
      <c r="M31" s="380" t="s">
        <v>1089</v>
      </c>
      <c r="N31" s="234">
        <v>47</v>
      </c>
      <c r="O31" s="362">
        <f t="shared" si="0"/>
        <v>6</v>
      </c>
      <c r="P31" s="286">
        <f t="shared" si="5"/>
        <v>79</v>
      </c>
      <c r="Q31" s="97">
        <v>6</v>
      </c>
      <c r="R31" s="115"/>
      <c r="S31" s="282">
        <f t="shared" si="1"/>
        <v>-6</v>
      </c>
      <c r="T31" s="334" t="s">
        <v>1258</v>
      </c>
      <c r="U31" s="332">
        <v>8</v>
      </c>
      <c r="V31" s="254"/>
      <c r="W31" s="283" t="s">
        <v>1098</v>
      </c>
      <c r="X31" s="273">
        <v>8</v>
      </c>
      <c r="Y31" s="33">
        <v>28</v>
      </c>
      <c r="Z31" s="287">
        <f t="shared" si="2"/>
        <v>20</v>
      </c>
      <c r="AA31" s="336">
        <f t="shared" si="3"/>
        <v>-2</v>
      </c>
    </row>
    <row r="32" spans="1:27" ht="20.100000000000001" customHeight="1" x14ac:dyDescent="0.25">
      <c r="A32" s="64">
        <v>24502</v>
      </c>
      <c r="B32" s="64">
        <v>17</v>
      </c>
      <c r="C32" s="19" t="s">
        <v>406</v>
      </c>
      <c r="D32" s="91" t="s">
        <v>480</v>
      </c>
      <c r="E32" s="96">
        <v>52</v>
      </c>
      <c r="F32" s="279">
        <f t="shared" si="4"/>
        <v>1085</v>
      </c>
      <c r="G32" s="372" t="s">
        <v>1089</v>
      </c>
      <c r="H32" s="368">
        <v>75.400000000000006</v>
      </c>
      <c r="I32" s="378" t="s">
        <v>1089</v>
      </c>
      <c r="J32" s="114">
        <v>76.599999999999994</v>
      </c>
      <c r="K32" s="367" t="s">
        <v>1089</v>
      </c>
      <c r="L32" s="253">
        <v>78.8</v>
      </c>
      <c r="M32" s="380" t="s">
        <v>1089</v>
      </c>
      <c r="N32" s="234">
        <v>47</v>
      </c>
      <c r="O32" s="362">
        <f t="shared" si="0"/>
        <v>5</v>
      </c>
      <c r="P32" s="286">
        <f t="shared" si="5"/>
        <v>84</v>
      </c>
      <c r="Q32" s="97">
        <v>6</v>
      </c>
      <c r="R32" s="115"/>
      <c r="S32" s="282">
        <f t="shared" si="1"/>
        <v>-6</v>
      </c>
      <c r="T32" s="334" t="s">
        <v>1258</v>
      </c>
      <c r="U32" s="332">
        <v>10</v>
      </c>
      <c r="V32" s="254"/>
      <c r="W32" s="283">
        <v>48.8</v>
      </c>
      <c r="X32" s="273">
        <v>8</v>
      </c>
      <c r="Y32" s="33">
        <v>27</v>
      </c>
      <c r="Z32" s="287">
        <f t="shared" si="2"/>
        <v>19</v>
      </c>
      <c r="AA32" s="336">
        <f t="shared" si="3"/>
        <v>-2</v>
      </c>
    </row>
    <row r="33" spans="1:27" ht="20.100000000000001" customHeight="1" x14ac:dyDescent="0.25">
      <c r="A33" s="64">
        <v>24503</v>
      </c>
      <c r="B33" s="64">
        <v>16</v>
      </c>
      <c r="C33" s="19" t="s">
        <v>406</v>
      </c>
      <c r="D33" s="91" t="s">
        <v>481</v>
      </c>
      <c r="E33" s="96">
        <v>45</v>
      </c>
      <c r="F33" s="279">
        <f t="shared" si="4"/>
        <v>1130</v>
      </c>
      <c r="G33" s="372" t="s">
        <v>1089</v>
      </c>
      <c r="H33" s="368">
        <v>75.599999999999994</v>
      </c>
      <c r="I33" s="378" t="s">
        <v>1089</v>
      </c>
      <c r="J33" s="114">
        <v>76.599999999999994</v>
      </c>
      <c r="K33" s="367" t="s">
        <v>1089</v>
      </c>
      <c r="L33" s="253">
        <v>79.599999999999994</v>
      </c>
      <c r="M33" s="380" t="s">
        <v>1089</v>
      </c>
      <c r="N33" s="234">
        <v>42</v>
      </c>
      <c r="O33" s="362">
        <f t="shared" si="0"/>
        <v>3</v>
      </c>
      <c r="P33" s="286">
        <f t="shared" si="5"/>
        <v>87</v>
      </c>
      <c r="Q33" s="97">
        <v>5</v>
      </c>
      <c r="R33" s="115"/>
      <c r="S33" s="282">
        <f t="shared" si="1"/>
        <v>-5</v>
      </c>
      <c r="T33" s="334" t="s">
        <v>1258</v>
      </c>
      <c r="U33" s="332">
        <v>7</v>
      </c>
      <c r="V33" s="254"/>
      <c r="W33" s="283">
        <v>48.8</v>
      </c>
      <c r="X33" s="273">
        <v>8</v>
      </c>
      <c r="Y33" s="33">
        <v>21</v>
      </c>
      <c r="Z33" s="287">
        <f t="shared" si="2"/>
        <v>13</v>
      </c>
      <c r="AA33" s="336">
        <f t="shared" si="3"/>
        <v>-3</v>
      </c>
    </row>
    <row r="34" spans="1:27" ht="20.100000000000001" customHeight="1" x14ac:dyDescent="0.25">
      <c r="A34" s="64">
        <v>24504</v>
      </c>
      <c r="B34" s="64">
        <v>15</v>
      </c>
      <c r="C34" s="19" t="s">
        <v>406</v>
      </c>
      <c r="D34" s="91" t="s">
        <v>482</v>
      </c>
      <c r="E34" s="96">
        <v>52</v>
      </c>
      <c r="F34" s="279">
        <f t="shared" si="4"/>
        <v>1182</v>
      </c>
      <c r="G34" s="372" t="s">
        <v>1089</v>
      </c>
      <c r="H34" s="368">
        <v>75.599999999999994</v>
      </c>
      <c r="I34" s="378" t="s">
        <v>1089</v>
      </c>
      <c r="J34" s="114">
        <v>77.099999999999994</v>
      </c>
      <c r="K34" s="367" t="s">
        <v>1089</v>
      </c>
      <c r="L34" s="253">
        <v>79.599999999999994</v>
      </c>
      <c r="M34" s="380" t="s">
        <v>1089</v>
      </c>
      <c r="N34" s="234">
        <v>47</v>
      </c>
      <c r="O34" s="362">
        <f t="shared" si="0"/>
        <v>5</v>
      </c>
      <c r="P34" s="286">
        <f t="shared" si="5"/>
        <v>92</v>
      </c>
      <c r="Q34" s="97">
        <v>6</v>
      </c>
      <c r="R34" s="115"/>
      <c r="S34" s="282">
        <f t="shared" si="1"/>
        <v>-6</v>
      </c>
      <c r="T34" s="334" t="s">
        <v>1258</v>
      </c>
      <c r="U34" s="332">
        <v>5</v>
      </c>
      <c r="V34" s="254"/>
      <c r="W34" s="283" t="s">
        <v>1098</v>
      </c>
      <c r="X34" s="273">
        <v>8</v>
      </c>
      <c r="Y34" s="33">
        <v>26</v>
      </c>
      <c r="Z34" s="287">
        <f t="shared" si="2"/>
        <v>18</v>
      </c>
      <c r="AA34" s="336">
        <f t="shared" si="3"/>
        <v>-2</v>
      </c>
    </row>
    <row r="35" spans="1:27" ht="20.100000000000001" customHeight="1" x14ac:dyDescent="0.25">
      <c r="A35" s="64">
        <v>24505</v>
      </c>
      <c r="B35" s="64">
        <v>13</v>
      </c>
      <c r="C35" s="19" t="s">
        <v>406</v>
      </c>
      <c r="D35" s="91" t="s">
        <v>477</v>
      </c>
      <c r="E35" s="96">
        <v>90</v>
      </c>
      <c r="F35" s="279">
        <f t="shared" si="4"/>
        <v>1272</v>
      </c>
      <c r="G35" s="372" t="s">
        <v>1089</v>
      </c>
      <c r="H35" s="368">
        <v>75.8</v>
      </c>
      <c r="I35" s="378" t="s">
        <v>1089</v>
      </c>
      <c r="J35" s="114">
        <v>77.599999999999994</v>
      </c>
      <c r="K35" s="367" t="s">
        <v>1089</v>
      </c>
      <c r="L35" s="253">
        <v>79.8</v>
      </c>
      <c r="M35" s="380" t="s">
        <v>1089</v>
      </c>
      <c r="N35" s="234">
        <v>93</v>
      </c>
      <c r="O35" s="362">
        <f t="shared" si="0"/>
        <v>-3</v>
      </c>
      <c r="P35" s="286">
        <f t="shared" si="5"/>
        <v>89</v>
      </c>
      <c r="Q35" s="97">
        <v>10</v>
      </c>
      <c r="R35" s="115"/>
      <c r="S35" s="282">
        <f t="shared" si="1"/>
        <v>-10</v>
      </c>
      <c r="T35" s="334" t="s">
        <v>1258</v>
      </c>
      <c r="U35" s="332">
        <v>26</v>
      </c>
      <c r="V35" s="254"/>
      <c r="W35" s="283" t="s">
        <v>1098</v>
      </c>
      <c r="X35" s="273">
        <v>17</v>
      </c>
      <c r="Y35" s="33">
        <v>64</v>
      </c>
      <c r="Z35" s="287">
        <f t="shared" si="2"/>
        <v>47</v>
      </c>
      <c r="AA35" s="336">
        <f t="shared" si="3"/>
        <v>-7</v>
      </c>
    </row>
    <row r="36" spans="1:27" ht="20.100000000000001" customHeight="1" x14ac:dyDescent="0.25">
      <c r="A36" s="64">
        <v>24601</v>
      </c>
      <c r="B36" s="64">
        <v>84</v>
      </c>
      <c r="C36" s="19" t="s">
        <v>409</v>
      </c>
      <c r="D36" s="91" t="s">
        <v>483</v>
      </c>
      <c r="E36" s="96">
        <v>32</v>
      </c>
      <c r="F36" s="279">
        <f t="shared" si="4"/>
        <v>1304</v>
      </c>
      <c r="G36" s="373"/>
      <c r="H36" s="368">
        <v>48.5</v>
      </c>
      <c r="I36" s="368"/>
      <c r="J36" s="114">
        <v>55</v>
      </c>
      <c r="K36" s="114"/>
      <c r="L36" s="253">
        <v>54.5</v>
      </c>
      <c r="M36" s="381"/>
      <c r="N36" s="234">
        <v>32</v>
      </c>
      <c r="O36" s="362">
        <f t="shared" si="0"/>
        <v>0</v>
      </c>
      <c r="P36" s="286">
        <f t="shared" si="5"/>
        <v>89</v>
      </c>
      <c r="Q36" s="97">
        <v>8</v>
      </c>
      <c r="R36" s="115"/>
      <c r="S36" s="282">
        <f t="shared" si="1"/>
        <v>-8</v>
      </c>
      <c r="T36" s="334" t="s">
        <v>1258</v>
      </c>
      <c r="U36" s="332">
        <v>19</v>
      </c>
      <c r="V36" s="254" t="s">
        <v>1097</v>
      </c>
      <c r="W36" s="283" t="s">
        <v>1098</v>
      </c>
      <c r="X36" s="273">
        <v>8</v>
      </c>
      <c r="Y36" s="33">
        <v>25</v>
      </c>
      <c r="Z36" s="287">
        <f t="shared" si="2"/>
        <v>17</v>
      </c>
      <c r="AA36" s="336">
        <f t="shared" si="3"/>
        <v>0</v>
      </c>
    </row>
    <row r="37" spans="1:27" ht="20.100000000000001" customHeight="1" x14ac:dyDescent="0.25">
      <c r="A37" s="64">
        <v>24602</v>
      </c>
      <c r="B37" s="64">
        <v>82</v>
      </c>
      <c r="C37" s="19" t="s">
        <v>409</v>
      </c>
      <c r="D37" s="91" t="s">
        <v>470</v>
      </c>
      <c r="E37" s="96">
        <v>32</v>
      </c>
      <c r="F37" s="279">
        <f t="shared" si="4"/>
        <v>1336</v>
      </c>
      <c r="G37" s="373"/>
      <c r="H37" s="368">
        <v>27.25</v>
      </c>
      <c r="I37" s="368"/>
      <c r="J37" s="114">
        <v>52</v>
      </c>
      <c r="K37" s="114"/>
      <c r="L37" s="253">
        <v>57</v>
      </c>
      <c r="M37" s="381"/>
      <c r="N37" s="234">
        <v>32</v>
      </c>
      <c r="O37" s="362">
        <f t="shared" si="0"/>
        <v>0</v>
      </c>
      <c r="P37" s="286">
        <f t="shared" si="5"/>
        <v>89</v>
      </c>
      <c r="Q37" s="97">
        <v>8</v>
      </c>
      <c r="R37" s="115"/>
      <c r="S37" s="282">
        <f t="shared" si="1"/>
        <v>-8</v>
      </c>
      <c r="T37" s="334" t="s">
        <v>1258</v>
      </c>
      <c r="U37" s="332">
        <v>24</v>
      </c>
      <c r="V37" s="254" t="s">
        <v>1097</v>
      </c>
      <c r="W37" s="283" t="s">
        <v>1098</v>
      </c>
      <c r="X37" s="273">
        <v>8</v>
      </c>
      <c r="Y37" s="33">
        <v>28</v>
      </c>
      <c r="Z37" s="287">
        <f t="shared" si="2"/>
        <v>20</v>
      </c>
      <c r="AA37" s="336">
        <f t="shared" si="3"/>
        <v>0</v>
      </c>
    </row>
    <row r="38" spans="1:27" ht="20.100000000000001" customHeight="1" x14ac:dyDescent="0.25">
      <c r="A38" s="64">
        <v>24603</v>
      </c>
      <c r="B38" s="64">
        <v>81</v>
      </c>
      <c r="C38" s="19" t="s">
        <v>409</v>
      </c>
      <c r="D38" s="91" t="s">
        <v>475</v>
      </c>
      <c r="E38" s="96">
        <v>68</v>
      </c>
      <c r="F38" s="279">
        <f t="shared" si="4"/>
        <v>1404</v>
      </c>
      <c r="G38" s="373"/>
      <c r="H38" s="368">
        <v>52.5</v>
      </c>
      <c r="I38" s="368"/>
      <c r="J38" s="114">
        <v>35</v>
      </c>
      <c r="K38" s="114"/>
      <c r="L38" s="253">
        <v>57</v>
      </c>
      <c r="M38" s="381"/>
      <c r="N38" s="234">
        <v>64</v>
      </c>
      <c r="O38" s="362">
        <f t="shared" si="0"/>
        <v>4</v>
      </c>
      <c r="P38" s="286">
        <f t="shared" si="5"/>
        <v>93</v>
      </c>
      <c r="Q38" s="97">
        <v>12</v>
      </c>
      <c r="R38" s="115"/>
      <c r="S38" s="282">
        <f t="shared" si="1"/>
        <v>-12</v>
      </c>
      <c r="T38" s="334" t="s">
        <v>1258</v>
      </c>
      <c r="U38" s="332">
        <v>26</v>
      </c>
      <c r="V38" s="254" t="s">
        <v>1097</v>
      </c>
      <c r="W38" s="283" t="s">
        <v>1098</v>
      </c>
      <c r="X38" s="273">
        <v>11</v>
      </c>
      <c r="Y38" s="33">
        <v>35</v>
      </c>
      <c r="Z38" s="287">
        <f t="shared" si="2"/>
        <v>24</v>
      </c>
      <c r="AA38" s="336">
        <f t="shared" si="3"/>
        <v>1</v>
      </c>
    </row>
    <row r="39" spans="1:27" ht="20.100000000000001" customHeight="1" x14ac:dyDescent="0.25">
      <c r="A39" s="64">
        <v>24604</v>
      </c>
      <c r="B39" s="64">
        <v>83</v>
      </c>
      <c r="C39" s="19" t="s">
        <v>409</v>
      </c>
      <c r="D39" s="91" t="s">
        <v>478</v>
      </c>
      <c r="E39" s="96">
        <v>32</v>
      </c>
      <c r="F39" s="279">
        <f t="shared" si="4"/>
        <v>1436</v>
      </c>
      <c r="G39" s="373"/>
      <c r="H39" s="368">
        <v>55.5</v>
      </c>
      <c r="I39" s="368"/>
      <c r="J39" s="114">
        <v>50.75</v>
      </c>
      <c r="K39" s="114"/>
      <c r="L39" s="253">
        <v>54.75</v>
      </c>
      <c r="M39" s="381"/>
      <c r="N39" s="234">
        <v>32</v>
      </c>
      <c r="O39" s="362">
        <f t="shared" ref="O39:O70" si="6">E39-N39</f>
        <v>0</v>
      </c>
      <c r="P39" s="286">
        <f t="shared" si="5"/>
        <v>93</v>
      </c>
      <c r="Q39" s="97">
        <v>8</v>
      </c>
      <c r="R39" s="115"/>
      <c r="S39" s="282">
        <f t="shared" ref="S39:S70" si="7">R39-Q39</f>
        <v>-8</v>
      </c>
      <c r="T39" s="334" t="s">
        <v>1258</v>
      </c>
      <c r="U39" s="332">
        <v>20</v>
      </c>
      <c r="V39" s="254" t="s">
        <v>1097</v>
      </c>
      <c r="W39" s="283" t="s">
        <v>1098</v>
      </c>
      <c r="X39" s="273">
        <v>8</v>
      </c>
      <c r="Y39" s="33">
        <v>22</v>
      </c>
      <c r="Z39" s="287">
        <f t="shared" ref="Z39:Z70" si="8">Y39-X39</f>
        <v>14</v>
      </c>
      <c r="AA39" s="336">
        <f t="shared" ref="AA39:AA70" si="9">Q39-X39</f>
        <v>0</v>
      </c>
    </row>
    <row r="40" spans="1:27" ht="20.100000000000001" customHeight="1" x14ac:dyDescent="0.25">
      <c r="A40" s="64">
        <v>24605</v>
      </c>
      <c r="B40" s="64">
        <v>44</v>
      </c>
      <c r="C40" s="19" t="s">
        <v>409</v>
      </c>
      <c r="D40" s="91" t="s">
        <v>449</v>
      </c>
      <c r="E40" s="96">
        <v>56</v>
      </c>
      <c r="F40" s="279">
        <f t="shared" ref="F40:F71" si="10">E40+F39</f>
        <v>1492</v>
      </c>
      <c r="G40" s="373"/>
      <c r="H40" s="368">
        <v>60</v>
      </c>
      <c r="I40" s="368"/>
      <c r="J40" s="114">
        <v>61</v>
      </c>
      <c r="K40" s="114"/>
      <c r="L40" s="253">
        <v>62</v>
      </c>
      <c r="M40" s="381"/>
      <c r="N40" s="234">
        <v>56</v>
      </c>
      <c r="O40" s="362">
        <f t="shared" si="6"/>
        <v>0</v>
      </c>
      <c r="P40" s="286">
        <f t="shared" ref="P40:P71" si="11">O40+P39</f>
        <v>93</v>
      </c>
      <c r="Q40" s="97">
        <v>14</v>
      </c>
      <c r="R40" s="115"/>
      <c r="S40" s="282">
        <f t="shared" si="7"/>
        <v>-14</v>
      </c>
      <c r="T40" s="334" t="s">
        <v>1258</v>
      </c>
      <c r="U40" s="332">
        <v>41</v>
      </c>
      <c r="V40" s="254" t="s">
        <v>1097</v>
      </c>
      <c r="W40" s="283" t="s">
        <v>1098</v>
      </c>
      <c r="X40" s="273">
        <v>14</v>
      </c>
      <c r="Y40" s="33">
        <v>48</v>
      </c>
      <c r="Z40" s="287">
        <f t="shared" si="8"/>
        <v>34</v>
      </c>
      <c r="AA40" s="336">
        <f t="shared" si="9"/>
        <v>0</v>
      </c>
    </row>
    <row r="41" spans="1:27" ht="20.100000000000001" customHeight="1" x14ac:dyDescent="0.25">
      <c r="A41" s="64">
        <v>24606</v>
      </c>
      <c r="B41" s="64">
        <v>46</v>
      </c>
      <c r="C41" s="19" t="s">
        <v>409</v>
      </c>
      <c r="D41" s="91" t="s">
        <v>445</v>
      </c>
      <c r="E41" s="96">
        <v>68</v>
      </c>
      <c r="F41" s="279">
        <f t="shared" si="10"/>
        <v>1560</v>
      </c>
      <c r="G41" s="373"/>
      <c r="H41" s="368">
        <v>60.5</v>
      </c>
      <c r="I41" s="368"/>
      <c r="J41" s="114">
        <v>61</v>
      </c>
      <c r="K41" s="114"/>
      <c r="L41" s="253">
        <v>62</v>
      </c>
      <c r="M41" s="381"/>
      <c r="N41" s="234">
        <v>68</v>
      </c>
      <c r="O41" s="362">
        <f t="shared" si="6"/>
        <v>0</v>
      </c>
      <c r="P41" s="286">
        <f t="shared" si="11"/>
        <v>93</v>
      </c>
      <c r="Q41" s="97">
        <v>17</v>
      </c>
      <c r="R41" s="115"/>
      <c r="S41" s="282">
        <f t="shared" si="7"/>
        <v>-17</v>
      </c>
      <c r="T41" s="334" t="s">
        <v>1258</v>
      </c>
      <c r="U41" s="332">
        <v>16</v>
      </c>
      <c r="V41" s="254" t="s">
        <v>1097</v>
      </c>
      <c r="W41" s="283" t="s">
        <v>1098</v>
      </c>
      <c r="X41" s="273">
        <v>17</v>
      </c>
      <c r="Y41" s="33">
        <v>34</v>
      </c>
      <c r="Z41" s="287">
        <f t="shared" si="8"/>
        <v>17</v>
      </c>
      <c r="AA41" s="336">
        <f t="shared" si="9"/>
        <v>0</v>
      </c>
    </row>
    <row r="42" spans="1:27" ht="20.100000000000001" customHeight="1" x14ac:dyDescent="0.25">
      <c r="A42" s="64">
        <v>24901</v>
      </c>
      <c r="B42" s="64">
        <v>74</v>
      </c>
      <c r="C42" s="19" t="s">
        <v>421</v>
      </c>
      <c r="D42" s="91" t="s">
        <v>484</v>
      </c>
      <c r="E42" s="96">
        <v>45</v>
      </c>
      <c r="F42" s="279">
        <f t="shared" si="10"/>
        <v>1605</v>
      </c>
      <c r="G42" s="373"/>
      <c r="H42" s="368">
        <v>61</v>
      </c>
      <c r="I42" s="368"/>
      <c r="J42" s="114">
        <v>61</v>
      </c>
      <c r="K42" s="114"/>
      <c r="L42" s="253">
        <v>61</v>
      </c>
      <c r="M42" s="381"/>
      <c r="N42" s="234">
        <v>45</v>
      </c>
      <c r="O42" s="362">
        <f t="shared" si="6"/>
        <v>0</v>
      </c>
      <c r="P42" s="286">
        <f t="shared" si="11"/>
        <v>93</v>
      </c>
      <c r="Q42" s="97">
        <v>5</v>
      </c>
      <c r="R42" s="115"/>
      <c r="S42" s="282">
        <f t="shared" si="7"/>
        <v>-5</v>
      </c>
      <c r="T42" s="334" t="s">
        <v>1258</v>
      </c>
      <c r="U42" s="332">
        <v>23</v>
      </c>
      <c r="V42" s="254" t="s">
        <v>1097</v>
      </c>
      <c r="W42" s="283" t="s">
        <v>1098</v>
      </c>
      <c r="X42" s="273">
        <v>5</v>
      </c>
      <c r="Y42" s="33">
        <v>26</v>
      </c>
      <c r="Z42" s="287">
        <f t="shared" si="8"/>
        <v>21</v>
      </c>
      <c r="AA42" s="336">
        <f t="shared" si="9"/>
        <v>0</v>
      </c>
    </row>
    <row r="43" spans="1:27" ht="20.100000000000001" customHeight="1" x14ac:dyDescent="0.25">
      <c r="A43" s="64">
        <v>24902</v>
      </c>
      <c r="B43" s="64">
        <v>47</v>
      </c>
      <c r="C43" s="19" t="s">
        <v>421</v>
      </c>
      <c r="D43" s="91" t="s">
        <v>474</v>
      </c>
      <c r="E43" s="96">
        <v>32</v>
      </c>
      <c r="F43" s="279">
        <f t="shared" si="10"/>
        <v>1637</v>
      </c>
      <c r="G43" s="373"/>
      <c r="H43" s="368">
        <v>62</v>
      </c>
      <c r="I43" s="368"/>
      <c r="J43" s="114">
        <v>62</v>
      </c>
      <c r="K43" s="114"/>
      <c r="L43" s="253">
        <v>62</v>
      </c>
      <c r="M43" s="381"/>
      <c r="N43" s="234">
        <v>32</v>
      </c>
      <c r="O43" s="362">
        <f t="shared" si="6"/>
        <v>0</v>
      </c>
      <c r="P43" s="286">
        <f t="shared" si="11"/>
        <v>93</v>
      </c>
      <c r="Q43" s="97">
        <v>3</v>
      </c>
      <c r="R43" s="115"/>
      <c r="S43" s="282">
        <f t="shared" si="7"/>
        <v>-3</v>
      </c>
      <c r="T43" s="334" t="s">
        <v>1258</v>
      </c>
      <c r="U43" s="332">
        <v>13</v>
      </c>
      <c r="V43" s="254" t="s">
        <v>1097</v>
      </c>
      <c r="W43" s="283" t="s">
        <v>1098</v>
      </c>
      <c r="X43" s="273">
        <v>3</v>
      </c>
      <c r="Y43" s="33">
        <v>17</v>
      </c>
      <c r="Z43" s="287">
        <f t="shared" si="8"/>
        <v>14</v>
      </c>
      <c r="AA43" s="336">
        <f t="shared" si="9"/>
        <v>0</v>
      </c>
    </row>
    <row r="44" spans="1:27" ht="20.100000000000001" customHeight="1" x14ac:dyDescent="0.25">
      <c r="A44" s="64">
        <v>24903</v>
      </c>
      <c r="B44" s="64">
        <v>68</v>
      </c>
      <c r="C44" s="19" t="s">
        <v>420</v>
      </c>
      <c r="D44" s="232" t="s">
        <v>1066</v>
      </c>
      <c r="E44" s="96">
        <v>18</v>
      </c>
      <c r="F44" s="279">
        <f t="shared" si="10"/>
        <v>1655</v>
      </c>
      <c r="G44" s="373"/>
      <c r="H44" s="368">
        <v>62</v>
      </c>
      <c r="I44" s="368"/>
      <c r="J44" s="114">
        <v>61</v>
      </c>
      <c r="K44" s="114"/>
      <c r="L44" s="253">
        <v>62</v>
      </c>
      <c r="M44" s="381"/>
      <c r="N44" s="234">
        <v>18</v>
      </c>
      <c r="O44" s="362">
        <f t="shared" si="6"/>
        <v>0</v>
      </c>
      <c r="P44" s="286">
        <f t="shared" si="11"/>
        <v>93</v>
      </c>
      <c r="Q44" s="97">
        <v>2</v>
      </c>
      <c r="R44" s="115"/>
      <c r="S44" s="282">
        <f t="shared" si="7"/>
        <v>-2</v>
      </c>
      <c r="T44" s="334" t="s">
        <v>1258</v>
      </c>
      <c r="U44" s="332">
        <v>8</v>
      </c>
      <c r="V44" s="254" t="s">
        <v>1097</v>
      </c>
      <c r="W44" s="283" t="s">
        <v>1098</v>
      </c>
      <c r="X44" s="273">
        <v>2</v>
      </c>
      <c r="Y44" s="33">
        <v>11</v>
      </c>
      <c r="Z44" s="287">
        <f t="shared" si="8"/>
        <v>9</v>
      </c>
      <c r="AA44" s="336">
        <f t="shared" si="9"/>
        <v>0</v>
      </c>
    </row>
    <row r="45" spans="1:27" ht="20.100000000000001" customHeight="1" x14ac:dyDescent="0.25">
      <c r="A45" s="64">
        <v>24904</v>
      </c>
      <c r="B45" s="64">
        <v>56</v>
      </c>
      <c r="C45" s="19" t="s">
        <v>420</v>
      </c>
      <c r="D45" s="232" t="s">
        <v>1065</v>
      </c>
      <c r="E45" s="96">
        <v>22</v>
      </c>
      <c r="F45" s="279">
        <f t="shared" si="10"/>
        <v>1677</v>
      </c>
      <c r="G45" s="373"/>
      <c r="H45" s="368">
        <v>62</v>
      </c>
      <c r="I45" s="368"/>
      <c r="J45" s="114">
        <v>61</v>
      </c>
      <c r="K45" s="114"/>
      <c r="L45" s="253">
        <v>62</v>
      </c>
      <c r="M45" s="381"/>
      <c r="N45" s="234">
        <v>22</v>
      </c>
      <c r="O45" s="362">
        <f t="shared" si="6"/>
        <v>0</v>
      </c>
      <c r="P45" s="286">
        <f t="shared" si="11"/>
        <v>93</v>
      </c>
      <c r="Q45" s="97">
        <v>3</v>
      </c>
      <c r="R45" s="115"/>
      <c r="S45" s="282">
        <f t="shared" si="7"/>
        <v>-3</v>
      </c>
      <c r="T45" s="334" t="s">
        <v>1258</v>
      </c>
      <c r="U45" s="332">
        <v>9</v>
      </c>
      <c r="V45" s="254" t="s">
        <v>1097</v>
      </c>
      <c r="W45" s="283" t="s">
        <v>1098</v>
      </c>
      <c r="X45" s="273">
        <v>3</v>
      </c>
      <c r="Y45" s="33">
        <v>15</v>
      </c>
      <c r="Z45" s="287">
        <f t="shared" si="8"/>
        <v>12</v>
      </c>
      <c r="AA45" s="336">
        <f t="shared" si="9"/>
        <v>0</v>
      </c>
    </row>
    <row r="46" spans="1:27" ht="20.100000000000001" customHeight="1" x14ac:dyDescent="0.25">
      <c r="A46" s="64">
        <v>24905</v>
      </c>
      <c r="B46" s="64">
        <v>64</v>
      </c>
      <c r="C46" s="19" t="s">
        <v>420</v>
      </c>
      <c r="D46" s="232" t="s">
        <v>1067</v>
      </c>
      <c r="E46" s="96">
        <v>36</v>
      </c>
      <c r="F46" s="279">
        <f t="shared" si="10"/>
        <v>1713</v>
      </c>
      <c r="G46" s="372" t="s">
        <v>1089</v>
      </c>
      <c r="H46" s="368">
        <v>62</v>
      </c>
      <c r="I46" s="378"/>
      <c r="J46" s="114">
        <v>62</v>
      </c>
      <c r="K46" s="367"/>
      <c r="L46" s="253">
        <v>62</v>
      </c>
      <c r="M46" s="380"/>
      <c r="N46" s="234">
        <v>36</v>
      </c>
      <c r="O46" s="362">
        <f t="shared" si="6"/>
        <v>0</v>
      </c>
      <c r="P46" s="286">
        <f t="shared" si="11"/>
        <v>93</v>
      </c>
      <c r="Q46" s="97">
        <v>4</v>
      </c>
      <c r="R46" s="115"/>
      <c r="S46" s="282">
        <f t="shared" si="7"/>
        <v>-4</v>
      </c>
      <c r="T46" s="334" t="s">
        <v>1258</v>
      </c>
      <c r="U46" s="332">
        <v>15</v>
      </c>
      <c r="V46" s="254" t="s">
        <v>1097</v>
      </c>
      <c r="W46" s="283" t="s">
        <v>1098</v>
      </c>
      <c r="X46" s="273">
        <v>4</v>
      </c>
      <c r="Y46" s="33">
        <v>25</v>
      </c>
      <c r="Z46" s="287">
        <f t="shared" si="8"/>
        <v>21</v>
      </c>
      <c r="AA46" s="336">
        <f t="shared" si="9"/>
        <v>0</v>
      </c>
    </row>
    <row r="47" spans="1:27" ht="20.100000000000001" customHeight="1" x14ac:dyDescent="0.25">
      <c r="A47" s="64">
        <v>41102</v>
      </c>
      <c r="B47" s="64">
        <v>70</v>
      </c>
      <c r="C47" s="19" t="s">
        <v>416</v>
      </c>
      <c r="D47" s="91" t="s">
        <v>485</v>
      </c>
      <c r="E47" s="96">
        <v>19</v>
      </c>
      <c r="F47" s="279">
        <f t="shared" si="10"/>
        <v>1732</v>
      </c>
      <c r="G47" s="373"/>
      <c r="H47" s="368">
        <v>62</v>
      </c>
      <c r="I47" s="368"/>
      <c r="J47" s="114">
        <v>62</v>
      </c>
      <c r="K47" s="114"/>
      <c r="L47" s="253">
        <v>62</v>
      </c>
      <c r="M47" s="381"/>
      <c r="N47" s="234">
        <v>22</v>
      </c>
      <c r="O47" s="362">
        <f t="shared" si="6"/>
        <v>-3</v>
      </c>
      <c r="P47" s="286">
        <f t="shared" si="11"/>
        <v>90</v>
      </c>
      <c r="Q47" s="97">
        <v>1</v>
      </c>
      <c r="R47" s="115"/>
      <c r="S47" s="282">
        <f t="shared" si="7"/>
        <v>-1</v>
      </c>
      <c r="T47" s="334" t="s">
        <v>1258</v>
      </c>
      <c r="U47" s="332">
        <v>11</v>
      </c>
      <c r="V47" s="254" t="s">
        <v>1097</v>
      </c>
      <c r="W47" s="283" t="s">
        <v>1098</v>
      </c>
      <c r="X47" s="273">
        <v>2</v>
      </c>
      <c r="Y47" s="33">
        <v>17</v>
      </c>
      <c r="Z47" s="287">
        <f t="shared" si="8"/>
        <v>15</v>
      </c>
      <c r="AA47" s="336">
        <f t="shared" si="9"/>
        <v>-1</v>
      </c>
    </row>
    <row r="48" spans="1:27" ht="20.100000000000001" customHeight="1" x14ac:dyDescent="0.25">
      <c r="A48" s="64">
        <v>41501</v>
      </c>
      <c r="B48" s="64">
        <v>80</v>
      </c>
      <c r="C48" s="19" t="s">
        <v>411</v>
      </c>
      <c r="D48" s="91" t="s">
        <v>472</v>
      </c>
      <c r="E48" s="96">
        <v>40</v>
      </c>
      <c r="F48" s="279">
        <f t="shared" si="10"/>
        <v>1772</v>
      </c>
      <c r="G48" s="373"/>
      <c r="H48" s="368">
        <v>56.5</v>
      </c>
      <c r="I48" s="368"/>
      <c r="J48" s="114">
        <v>52.75</v>
      </c>
      <c r="K48" s="114"/>
      <c r="L48" s="253">
        <v>58.5</v>
      </c>
      <c r="M48" s="381"/>
      <c r="N48" s="234">
        <v>40</v>
      </c>
      <c r="O48" s="362">
        <f t="shared" si="6"/>
        <v>0</v>
      </c>
      <c r="P48" s="286">
        <f t="shared" si="11"/>
        <v>90</v>
      </c>
      <c r="Q48" s="97">
        <v>18</v>
      </c>
      <c r="R48" s="115"/>
      <c r="S48" s="282">
        <f t="shared" si="7"/>
        <v>-18</v>
      </c>
      <c r="T48" s="334" t="s">
        <v>1258</v>
      </c>
      <c r="U48" s="332">
        <v>27</v>
      </c>
      <c r="V48" s="254" t="s">
        <v>1097</v>
      </c>
      <c r="W48" s="283" t="s">
        <v>1098</v>
      </c>
      <c r="X48" s="273">
        <v>18</v>
      </c>
      <c r="Y48" s="33">
        <v>39</v>
      </c>
      <c r="Z48" s="287">
        <f t="shared" si="8"/>
        <v>21</v>
      </c>
      <c r="AA48" s="336">
        <f t="shared" si="9"/>
        <v>0</v>
      </c>
    </row>
    <row r="49" spans="1:27" ht="20.100000000000001" customHeight="1" x14ac:dyDescent="0.25">
      <c r="A49" s="64">
        <v>41502</v>
      </c>
      <c r="B49" s="64">
        <v>78</v>
      </c>
      <c r="C49" s="19" t="s">
        <v>411</v>
      </c>
      <c r="D49" s="91" t="s">
        <v>486</v>
      </c>
      <c r="E49" s="96">
        <v>21</v>
      </c>
      <c r="F49" s="279">
        <f t="shared" si="10"/>
        <v>1793</v>
      </c>
      <c r="G49" s="373"/>
      <c r="H49" s="368">
        <v>62</v>
      </c>
      <c r="I49" s="368"/>
      <c r="J49" s="114">
        <v>61.5</v>
      </c>
      <c r="K49" s="114"/>
      <c r="L49" s="253">
        <v>59.75</v>
      </c>
      <c r="M49" s="381"/>
      <c r="N49" s="234">
        <v>21</v>
      </c>
      <c r="O49" s="362">
        <f t="shared" si="6"/>
        <v>0</v>
      </c>
      <c r="P49" s="286">
        <f t="shared" si="11"/>
        <v>90</v>
      </c>
      <c r="Q49" s="97">
        <v>7</v>
      </c>
      <c r="R49" s="115"/>
      <c r="S49" s="282">
        <f t="shared" si="7"/>
        <v>-7</v>
      </c>
      <c r="T49" s="334" t="s">
        <v>1258</v>
      </c>
      <c r="U49" s="332">
        <v>4</v>
      </c>
      <c r="V49" s="254" t="s">
        <v>1097</v>
      </c>
      <c r="W49" s="283" t="s">
        <v>1098</v>
      </c>
      <c r="X49" s="273">
        <v>7</v>
      </c>
      <c r="Y49" s="33">
        <v>14</v>
      </c>
      <c r="Z49" s="287">
        <f t="shared" si="8"/>
        <v>7</v>
      </c>
      <c r="AA49" s="336">
        <f t="shared" si="9"/>
        <v>0</v>
      </c>
    </row>
    <row r="50" spans="1:27" ht="20.100000000000001" customHeight="1" x14ac:dyDescent="0.25">
      <c r="A50" s="64">
        <v>41701</v>
      </c>
      <c r="B50" s="64">
        <v>21</v>
      </c>
      <c r="C50" s="19" t="s">
        <v>410</v>
      </c>
      <c r="D50" s="91" t="s">
        <v>443</v>
      </c>
      <c r="E50" s="96">
        <v>78</v>
      </c>
      <c r="F50" s="279">
        <f t="shared" si="10"/>
        <v>1871</v>
      </c>
      <c r="G50" s="372" t="s">
        <v>1089</v>
      </c>
      <c r="H50" s="368">
        <v>71.599999999999994</v>
      </c>
      <c r="I50" s="378" t="s">
        <v>1089</v>
      </c>
      <c r="J50" s="114">
        <v>72.8</v>
      </c>
      <c r="K50" s="367" t="s">
        <v>1089</v>
      </c>
      <c r="L50" s="253">
        <v>76.599999999999994</v>
      </c>
      <c r="M50" s="380" t="s">
        <v>1089</v>
      </c>
      <c r="N50" s="234">
        <v>78</v>
      </c>
      <c r="O50" s="362">
        <f t="shared" si="6"/>
        <v>0</v>
      </c>
      <c r="P50" s="286">
        <f t="shared" si="11"/>
        <v>90</v>
      </c>
      <c r="Q50" s="97">
        <v>10</v>
      </c>
      <c r="R50" s="115"/>
      <c r="S50" s="282">
        <f t="shared" si="7"/>
        <v>-10</v>
      </c>
      <c r="T50" s="334" t="s">
        <v>1258</v>
      </c>
      <c r="U50" s="332">
        <v>18</v>
      </c>
      <c r="V50" s="254" t="s">
        <v>1097</v>
      </c>
      <c r="W50" s="283" t="s">
        <v>1098</v>
      </c>
      <c r="X50" s="273">
        <v>10</v>
      </c>
      <c r="Y50" s="33">
        <v>35</v>
      </c>
      <c r="Z50" s="287">
        <f t="shared" si="8"/>
        <v>25</v>
      </c>
      <c r="AA50" s="336">
        <f t="shared" si="9"/>
        <v>0</v>
      </c>
    </row>
    <row r="51" spans="1:27" ht="20.100000000000001" customHeight="1" x14ac:dyDescent="0.25">
      <c r="A51" s="64">
        <v>41702</v>
      </c>
      <c r="B51" s="64">
        <v>53</v>
      </c>
      <c r="C51" s="19" t="s">
        <v>410</v>
      </c>
      <c r="D51" s="91" t="s">
        <v>446</v>
      </c>
      <c r="E51" s="96">
        <v>43</v>
      </c>
      <c r="F51" s="279">
        <f t="shared" si="10"/>
        <v>1914</v>
      </c>
      <c r="G51" s="373"/>
      <c r="H51" s="368">
        <v>58</v>
      </c>
      <c r="I51" s="368"/>
      <c r="J51" s="114">
        <v>60</v>
      </c>
      <c r="K51" s="114"/>
      <c r="L51" s="253">
        <v>62</v>
      </c>
      <c r="M51" s="381"/>
      <c r="N51" s="234">
        <v>43</v>
      </c>
      <c r="O51" s="362">
        <f t="shared" si="6"/>
        <v>0</v>
      </c>
      <c r="P51" s="286">
        <f t="shared" si="11"/>
        <v>90</v>
      </c>
      <c r="Q51" s="97">
        <v>2</v>
      </c>
      <c r="R51" s="115"/>
      <c r="S51" s="282">
        <f t="shared" si="7"/>
        <v>-2</v>
      </c>
      <c r="T51" s="334" t="s">
        <v>1258</v>
      </c>
      <c r="U51" s="332">
        <v>25</v>
      </c>
      <c r="V51" s="254" t="s">
        <v>1097</v>
      </c>
      <c r="W51" s="283" t="s">
        <v>1098</v>
      </c>
      <c r="X51" s="273">
        <v>2</v>
      </c>
      <c r="Y51" s="33">
        <v>25</v>
      </c>
      <c r="Z51" s="287">
        <f t="shared" si="8"/>
        <v>23</v>
      </c>
      <c r="AA51" s="336">
        <f t="shared" si="9"/>
        <v>0</v>
      </c>
    </row>
    <row r="52" spans="1:27" ht="20.100000000000001" customHeight="1" x14ac:dyDescent="0.25">
      <c r="A52" s="64">
        <v>41703</v>
      </c>
      <c r="B52" s="64">
        <v>66</v>
      </c>
      <c r="C52" s="19" t="s">
        <v>410</v>
      </c>
      <c r="D52" s="91" t="s">
        <v>487</v>
      </c>
      <c r="E52" s="96">
        <v>43</v>
      </c>
      <c r="F52" s="279">
        <f t="shared" si="10"/>
        <v>1957</v>
      </c>
      <c r="G52" s="373"/>
      <c r="H52" s="368">
        <v>57</v>
      </c>
      <c r="I52" s="368"/>
      <c r="J52" s="114">
        <v>60</v>
      </c>
      <c r="K52" s="114"/>
      <c r="L52" s="253">
        <v>62</v>
      </c>
      <c r="M52" s="381"/>
      <c r="N52" s="234">
        <v>43</v>
      </c>
      <c r="O52" s="362">
        <f t="shared" si="6"/>
        <v>0</v>
      </c>
      <c r="P52" s="286">
        <f t="shared" si="11"/>
        <v>90</v>
      </c>
      <c r="Q52" s="97">
        <v>2</v>
      </c>
      <c r="R52" s="115"/>
      <c r="S52" s="282">
        <f t="shared" si="7"/>
        <v>-2</v>
      </c>
      <c r="T52" s="334" t="s">
        <v>1258</v>
      </c>
      <c r="U52" s="332">
        <v>25</v>
      </c>
      <c r="V52" s="254" t="s">
        <v>1097</v>
      </c>
      <c r="W52" s="283" t="s">
        <v>1098</v>
      </c>
      <c r="X52" s="273">
        <v>2</v>
      </c>
      <c r="Y52" s="33">
        <v>29</v>
      </c>
      <c r="Z52" s="287">
        <f t="shared" si="8"/>
        <v>27</v>
      </c>
      <c r="AA52" s="336">
        <f t="shared" si="9"/>
        <v>0</v>
      </c>
    </row>
    <row r="53" spans="1:27" ht="20.100000000000001" customHeight="1" x14ac:dyDescent="0.25">
      <c r="A53" s="64">
        <v>41704</v>
      </c>
      <c r="B53" s="64">
        <v>54</v>
      </c>
      <c r="C53" s="19" t="s">
        <v>410</v>
      </c>
      <c r="D53" s="91" t="s">
        <v>488</v>
      </c>
      <c r="E53" s="96">
        <v>119</v>
      </c>
      <c r="F53" s="279">
        <f t="shared" si="10"/>
        <v>2076</v>
      </c>
      <c r="G53" s="373"/>
      <c r="H53" s="368">
        <v>40.25</v>
      </c>
      <c r="I53" s="368"/>
      <c r="J53" s="114">
        <v>56.5</v>
      </c>
      <c r="K53" s="114"/>
      <c r="L53" s="253">
        <v>62</v>
      </c>
      <c r="M53" s="381"/>
      <c r="N53" s="234">
        <v>119</v>
      </c>
      <c r="O53" s="362">
        <f t="shared" si="6"/>
        <v>0</v>
      </c>
      <c r="P53" s="286">
        <f t="shared" si="11"/>
        <v>90</v>
      </c>
      <c r="Q53" s="97">
        <v>3</v>
      </c>
      <c r="R53" s="115"/>
      <c r="S53" s="282">
        <f t="shared" si="7"/>
        <v>-3</v>
      </c>
      <c r="T53" s="334" t="s">
        <v>1258</v>
      </c>
      <c r="U53" s="332">
        <v>62</v>
      </c>
      <c r="V53" s="254" t="s">
        <v>1097</v>
      </c>
      <c r="W53" s="283" t="s">
        <v>1098</v>
      </c>
      <c r="X53" s="273">
        <v>5</v>
      </c>
      <c r="Y53" s="33">
        <v>62</v>
      </c>
      <c r="Z53" s="287">
        <f t="shared" si="8"/>
        <v>57</v>
      </c>
      <c r="AA53" s="336">
        <f t="shared" si="9"/>
        <v>-2</v>
      </c>
    </row>
    <row r="54" spans="1:27" ht="20.100000000000001" customHeight="1" x14ac:dyDescent="0.25">
      <c r="A54" s="64">
        <v>60201</v>
      </c>
      <c r="B54" s="64">
        <v>6</v>
      </c>
      <c r="C54" s="19" t="s">
        <v>413</v>
      </c>
      <c r="D54" s="91" t="s">
        <v>443</v>
      </c>
      <c r="E54" s="96">
        <v>306</v>
      </c>
      <c r="F54" s="279">
        <f t="shared" si="10"/>
        <v>2382</v>
      </c>
      <c r="G54" s="372" t="s">
        <v>1089</v>
      </c>
      <c r="H54" s="368">
        <v>78.8</v>
      </c>
      <c r="I54" s="378" t="s">
        <v>1089</v>
      </c>
      <c r="J54" s="114">
        <v>83.6</v>
      </c>
      <c r="K54" s="367" t="s">
        <v>1089</v>
      </c>
      <c r="L54" s="253">
        <v>84.6</v>
      </c>
      <c r="M54" s="380" t="s">
        <v>1089</v>
      </c>
      <c r="N54" s="234">
        <v>255</v>
      </c>
      <c r="O54" s="362">
        <f t="shared" si="6"/>
        <v>51</v>
      </c>
      <c r="P54" s="286">
        <f t="shared" si="11"/>
        <v>141</v>
      </c>
      <c r="Q54" s="97">
        <v>34</v>
      </c>
      <c r="R54" s="115"/>
      <c r="S54" s="282">
        <f t="shared" si="7"/>
        <v>-34</v>
      </c>
      <c r="T54" s="334" t="s">
        <v>1258</v>
      </c>
      <c r="U54" s="332">
        <v>31</v>
      </c>
      <c r="V54" s="254" t="s">
        <v>1097</v>
      </c>
      <c r="W54" s="283">
        <v>51.4</v>
      </c>
      <c r="X54" s="273">
        <v>85</v>
      </c>
      <c r="Y54" s="33">
        <v>132</v>
      </c>
      <c r="Z54" s="287">
        <f t="shared" si="8"/>
        <v>47</v>
      </c>
      <c r="AA54" s="336">
        <f t="shared" si="9"/>
        <v>-51</v>
      </c>
    </row>
    <row r="55" spans="1:27" ht="20.100000000000001" customHeight="1" x14ac:dyDescent="0.25">
      <c r="A55" s="64">
        <v>60202</v>
      </c>
      <c r="B55" s="64">
        <v>30</v>
      </c>
      <c r="C55" s="19" t="s">
        <v>413</v>
      </c>
      <c r="D55" s="91" t="s">
        <v>446</v>
      </c>
      <c r="E55" s="96">
        <v>70</v>
      </c>
      <c r="F55" s="279">
        <f t="shared" si="10"/>
        <v>2452</v>
      </c>
      <c r="G55" s="373"/>
      <c r="H55" s="368">
        <v>64.5</v>
      </c>
      <c r="I55" s="368"/>
      <c r="J55" s="114">
        <v>64.5</v>
      </c>
      <c r="K55" s="114"/>
      <c r="L55" s="253">
        <v>64.5</v>
      </c>
      <c r="M55" s="381"/>
      <c r="N55" s="234">
        <v>70</v>
      </c>
      <c r="O55" s="362">
        <f t="shared" si="6"/>
        <v>0</v>
      </c>
      <c r="P55" s="286">
        <f t="shared" si="11"/>
        <v>141</v>
      </c>
      <c r="Q55" s="97">
        <v>3</v>
      </c>
      <c r="R55" s="115"/>
      <c r="S55" s="282">
        <f t="shared" si="7"/>
        <v>-3</v>
      </c>
      <c r="T55" s="334" t="s">
        <v>1258</v>
      </c>
      <c r="U55" s="332">
        <v>17</v>
      </c>
      <c r="V55" s="254" t="s">
        <v>1097</v>
      </c>
      <c r="W55" s="283" t="s">
        <v>1098</v>
      </c>
      <c r="X55" s="273">
        <v>11</v>
      </c>
      <c r="Y55" s="33">
        <v>38</v>
      </c>
      <c r="Z55" s="287">
        <f t="shared" si="8"/>
        <v>27</v>
      </c>
      <c r="AA55" s="336">
        <f t="shared" si="9"/>
        <v>-8</v>
      </c>
    </row>
    <row r="56" spans="1:27" ht="20.100000000000001" customHeight="1" x14ac:dyDescent="0.25">
      <c r="A56" s="64">
        <v>60203</v>
      </c>
      <c r="B56" s="64">
        <v>31</v>
      </c>
      <c r="C56" s="19" t="s">
        <v>413</v>
      </c>
      <c r="D56" s="91" t="s">
        <v>474</v>
      </c>
      <c r="E56" s="96">
        <v>81</v>
      </c>
      <c r="F56" s="279">
        <f t="shared" si="10"/>
        <v>2533</v>
      </c>
      <c r="G56" s="373"/>
      <c r="H56" s="368">
        <v>62</v>
      </c>
      <c r="I56" s="368"/>
      <c r="J56" s="114">
        <v>62</v>
      </c>
      <c r="K56" s="114"/>
      <c r="L56" s="253">
        <v>64.5</v>
      </c>
      <c r="M56" s="381"/>
      <c r="N56" s="234">
        <v>80</v>
      </c>
      <c r="O56" s="362">
        <f t="shared" si="6"/>
        <v>1</v>
      </c>
      <c r="P56" s="286">
        <f t="shared" si="11"/>
        <v>142</v>
      </c>
      <c r="Q56" s="97">
        <v>4</v>
      </c>
      <c r="R56" s="115"/>
      <c r="S56" s="282">
        <f t="shared" si="7"/>
        <v>-4</v>
      </c>
      <c r="T56" s="334" t="s">
        <v>1258</v>
      </c>
      <c r="U56" s="332">
        <v>26</v>
      </c>
      <c r="V56" s="254" t="s">
        <v>1097</v>
      </c>
      <c r="W56" s="283" t="s">
        <v>1098</v>
      </c>
      <c r="X56" s="273">
        <v>17</v>
      </c>
      <c r="Y56" s="33">
        <v>39</v>
      </c>
      <c r="Z56" s="287">
        <f t="shared" si="8"/>
        <v>22</v>
      </c>
      <c r="AA56" s="336">
        <f t="shared" si="9"/>
        <v>-13</v>
      </c>
    </row>
    <row r="57" spans="1:27" ht="20.100000000000001" customHeight="1" x14ac:dyDescent="0.25">
      <c r="A57" s="64">
        <v>60204</v>
      </c>
      <c r="B57" s="64">
        <v>19</v>
      </c>
      <c r="C57" s="19" t="s">
        <v>413</v>
      </c>
      <c r="D57" s="91" t="s">
        <v>444</v>
      </c>
      <c r="E57" s="96">
        <v>86</v>
      </c>
      <c r="F57" s="279">
        <f t="shared" si="10"/>
        <v>2619</v>
      </c>
      <c r="G57" s="373"/>
      <c r="H57" s="368">
        <v>62</v>
      </c>
      <c r="I57" s="368"/>
      <c r="J57" s="114">
        <v>64.5</v>
      </c>
      <c r="K57" s="114"/>
      <c r="L57" s="253">
        <v>77.099999999999994</v>
      </c>
      <c r="M57" s="380" t="s">
        <v>1089</v>
      </c>
      <c r="N57" s="234">
        <v>80</v>
      </c>
      <c r="O57" s="362">
        <f t="shared" si="6"/>
        <v>6</v>
      </c>
      <c r="P57" s="286">
        <f t="shared" si="11"/>
        <v>148</v>
      </c>
      <c r="Q57" s="97">
        <v>4</v>
      </c>
      <c r="R57" s="115"/>
      <c r="S57" s="282">
        <f t="shared" si="7"/>
        <v>-4</v>
      </c>
      <c r="T57" s="334" t="s">
        <v>1258</v>
      </c>
      <c r="U57" s="332">
        <v>18</v>
      </c>
      <c r="V57" s="254" t="s">
        <v>1097</v>
      </c>
      <c r="W57" s="283" t="s">
        <v>1098</v>
      </c>
      <c r="X57" s="273">
        <v>20</v>
      </c>
      <c r="Y57" s="33">
        <v>43</v>
      </c>
      <c r="Z57" s="287">
        <f t="shared" si="8"/>
        <v>23</v>
      </c>
      <c r="AA57" s="336">
        <f t="shared" si="9"/>
        <v>-16</v>
      </c>
    </row>
    <row r="58" spans="1:27" ht="20.100000000000001" customHeight="1" x14ac:dyDescent="0.25">
      <c r="A58" s="64">
        <v>60205</v>
      </c>
      <c r="B58" s="64">
        <v>12</v>
      </c>
      <c r="C58" s="19" t="s">
        <v>413</v>
      </c>
      <c r="D58" s="91" t="s">
        <v>447</v>
      </c>
      <c r="E58" s="96">
        <v>90</v>
      </c>
      <c r="F58" s="279">
        <f t="shared" si="10"/>
        <v>2709</v>
      </c>
      <c r="G58" s="372" t="s">
        <v>1089</v>
      </c>
      <c r="H58" s="368">
        <v>64.5</v>
      </c>
      <c r="I58" s="378"/>
      <c r="J58" s="114">
        <v>65</v>
      </c>
      <c r="K58" s="367"/>
      <c r="L58" s="253">
        <v>80.599999999999994</v>
      </c>
      <c r="M58" s="380" t="s">
        <v>1089</v>
      </c>
      <c r="N58" s="234">
        <v>90</v>
      </c>
      <c r="O58" s="362">
        <f t="shared" si="6"/>
        <v>0</v>
      </c>
      <c r="P58" s="286">
        <f t="shared" si="11"/>
        <v>148</v>
      </c>
      <c r="Q58" s="97">
        <v>10</v>
      </c>
      <c r="R58" s="115"/>
      <c r="S58" s="282">
        <f t="shared" si="7"/>
        <v>-10</v>
      </c>
      <c r="T58" s="334" t="s">
        <v>1258</v>
      </c>
      <c r="U58" s="332">
        <v>15</v>
      </c>
      <c r="V58" s="254" t="s">
        <v>1097</v>
      </c>
      <c r="W58" s="283" t="s">
        <v>1098</v>
      </c>
      <c r="X58" s="273">
        <v>10</v>
      </c>
      <c r="Y58" s="33">
        <v>29</v>
      </c>
      <c r="Z58" s="287">
        <f t="shared" si="8"/>
        <v>19</v>
      </c>
      <c r="AA58" s="336">
        <f t="shared" si="9"/>
        <v>0</v>
      </c>
    </row>
    <row r="59" spans="1:27" ht="20.100000000000001" customHeight="1" x14ac:dyDescent="0.25">
      <c r="A59" s="144">
        <v>60206</v>
      </c>
      <c r="B59" s="144">
        <v>34</v>
      </c>
      <c r="C59" s="19" t="s">
        <v>413</v>
      </c>
      <c r="D59" s="91" t="s">
        <v>440</v>
      </c>
      <c r="E59" s="96">
        <v>43</v>
      </c>
      <c r="F59" s="279">
        <f t="shared" si="10"/>
        <v>2752</v>
      </c>
      <c r="G59" s="373"/>
      <c r="H59" s="368">
        <v>62</v>
      </c>
      <c r="I59" s="368"/>
      <c r="J59" s="114">
        <v>63.5</v>
      </c>
      <c r="K59" s="114"/>
      <c r="L59" s="255" t="s">
        <v>1095</v>
      </c>
      <c r="M59" s="381"/>
      <c r="N59" s="234">
        <v>45</v>
      </c>
      <c r="O59" s="362">
        <f t="shared" si="6"/>
        <v>-2</v>
      </c>
      <c r="P59" s="286">
        <f t="shared" si="11"/>
        <v>146</v>
      </c>
      <c r="Q59" s="97">
        <v>2</v>
      </c>
      <c r="R59" s="115"/>
      <c r="S59" s="282">
        <f t="shared" si="7"/>
        <v>-2</v>
      </c>
      <c r="T59" s="334" t="s">
        <v>1258</v>
      </c>
      <c r="U59" s="332">
        <v>10</v>
      </c>
      <c r="V59" s="254" t="s">
        <v>1097</v>
      </c>
      <c r="W59" s="284" t="s">
        <v>1095</v>
      </c>
      <c r="X59" s="273">
        <v>5</v>
      </c>
      <c r="Y59" s="33">
        <v>21</v>
      </c>
      <c r="Z59" s="288">
        <f t="shared" si="8"/>
        <v>16</v>
      </c>
      <c r="AA59" s="336">
        <f t="shared" si="9"/>
        <v>-3</v>
      </c>
    </row>
    <row r="60" spans="1:27" ht="20.100000000000001" customHeight="1" x14ac:dyDescent="0.25">
      <c r="A60" s="293">
        <v>60207</v>
      </c>
      <c r="B60" s="293">
        <v>34</v>
      </c>
      <c r="C60" s="19" t="s">
        <v>413</v>
      </c>
      <c r="D60" s="91" t="s">
        <v>1068</v>
      </c>
      <c r="E60" s="96">
        <v>48</v>
      </c>
      <c r="F60" s="279">
        <f t="shared" si="10"/>
        <v>2800</v>
      </c>
      <c r="G60" s="373"/>
      <c r="H60" s="368">
        <v>62.75</v>
      </c>
      <c r="I60" s="368"/>
      <c r="J60" s="255" t="s">
        <v>1096</v>
      </c>
      <c r="K60" s="114"/>
      <c r="L60" s="253"/>
      <c r="M60" s="381"/>
      <c r="N60" s="234">
        <v>40</v>
      </c>
      <c r="O60" s="362">
        <f t="shared" si="6"/>
        <v>8</v>
      </c>
      <c r="P60" s="286">
        <f t="shared" si="11"/>
        <v>154</v>
      </c>
      <c r="Q60" s="97">
        <v>2</v>
      </c>
      <c r="R60" s="115"/>
      <c r="S60" s="282">
        <f t="shared" si="7"/>
        <v>-2</v>
      </c>
      <c r="T60" s="334" t="s">
        <v>1258</v>
      </c>
      <c r="U60" s="332">
        <v>6</v>
      </c>
      <c r="V60" s="255" t="s">
        <v>1096</v>
      </c>
      <c r="W60" s="283"/>
      <c r="X60" s="273">
        <v>10</v>
      </c>
      <c r="Y60" s="33">
        <v>18</v>
      </c>
      <c r="Z60" s="288">
        <f t="shared" si="8"/>
        <v>8</v>
      </c>
      <c r="AA60" s="336">
        <f t="shared" si="9"/>
        <v>-8</v>
      </c>
    </row>
    <row r="61" spans="1:27" ht="20.100000000000001" customHeight="1" x14ac:dyDescent="0.25">
      <c r="A61" s="64">
        <v>60208</v>
      </c>
      <c r="B61" s="64">
        <v>34</v>
      </c>
      <c r="C61" s="19" t="s">
        <v>413</v>
      </c>
      <c r="D61" s="93" t="s">
        <v>1195</v>
      </c>
      <c r="E61" s="96">
        <v>34</v>
      </c>
      <c r="F61" s="279">
        <f t="shared" si="10"/>
        <v>2834</v>
      </c>
      <c r="G61" s="373"/>
      <c r="H61" s="255" t="s">
        <v>1196</v>
      </c>
      <c r="I61" s="368"/>
      <c r="J61" s="255"/>
      <c r="K61" s="114"/>
      <c r="L61" s="253"/>
      <c r="M61" s="381"/>
      <c r="N61" s="234">
        <v>0</v>
      </c>
      <c r="O61" s="362">
        <f t="shared" si="6"/>
        <v>34</v>
      </c>
      <c r="P61" s="286">
        <f t="shared" si="11"/>
        <v>188</v>
      </c>
      <c r="Q61" s="97">
        <v>1</v>
      </c>
      <c r="R61" s="115"/>
      <c r="S61" s="282">
        <f t="shared" si="7"/>
        <v>-1</v>
      </c>
      <c r="T61" s="335" t="s">
        <v>1196</v>
      </c>
      <c r="U61" s="332"/>
      <c r="V61" s="255"/>
      <c r="W61" s="283"/>
      <c r="X61" s="273">
        <v>0</v>
      </c>
      <c r="Y61" s="33">
        <v>0</v>
      </c>
      <c r="Z61" s="288">
        <f t="shared" si="8"/>
        <v>0</v>
      </c>
      <c r="AA61" s="336">
        <f t="shared" si="9"/>
        <v>1</v>
      </c>
    </row>
    <row r="62" spans="1:27" ht="20.100000000000001" customHeight="1" x14ac:dyDescent="0.25">
      <c r="A62" s="64">
        <v>60601</v>
      </c>
      <c r="B62" s="64">
        <v>10</v>
      </c>
      <c r="C62" s="19" t="s">
        <v>423</v>
      </c>
      <c r="D62" s="91" t="s">
        <v>451</v>
      </c>
      <c r="E62" s="96">
        <v>345</v>
      </c>
      <c r="F62" s="279">
        <f t="shared" si="10"/>
        <v>3179</v>
      </c>
      <c r="G62" s="372" t="s">
        <v>1089</v>
      </c>
      <c r="H62" s="368">
        <v>75.599999999999994</v>
      </c>
      <c r="I62" s="378" t="s">
        <v>1089</v>
      </c>
      <c r="J62" s="114">
        <v>77.8</v>
      </c>
      <c r="K62" s="367" t="s">
        <v>1089</v>
      </c>
      <c r="L62" s="253">
        <v>80.8</v>
      </c>
      <c r="M62" s="380" t="s">
        <v>1089</v>
      </c>
      <c r="N62" s="234">
        <v>280</v>
      </c>
      <c r="O62" s="362">
        <f t="shared" si="6"/>
        <v>65</v>
      </c>
      <c r="P62" s="286">
        <f t="shared" si="11"/>
        <v>253</v>
      </c>
      <c r="Q62" s="97">
        <v>35</v>
      </c>
      <c r="R62" s="115"/>
      <c r="S62" s="282">
        <f t="shared" si="7"/>
        <v>-35</v>
      </c>
      <c r="T62" s="334" t="s">
        <v>1258</v>
      </c>
      <c r="U62" s="332">
        <v>24</v>
      </c>
      <c r="V62" s="254" t="s">
        <v>1097</v>
      </c>
      <c r="W62" s="283" t="s">
        <v>1098</v>
      </c>
      <c r="X62" s="273">
        <v>100</v>
      </c>
      <c r="Y62" s="33">
        <v>156</v>
      </c>
      <c r="Z62" s="287">
        <f t="shared" si="8"/>
        <v>56</v>
      </c>
      <c r="AA62" s="336">
        <f t="shared" si="9"/>
        <v>-65</v>
      </c>
    </row>
    <row r="63" spans="1:27" ht="20.100000000000001" customHeight="1" x14ac:dyDescent="0.25">
      <c r="A63" s="64">
        <v>60602</v>
      </c>
      <c r="B63" s="64">
        <v>39</v>
      </c>
      <c r="C63" s="19" t="s">
        <v>423</v>
      </c>
      <c r="D63" s="91" t="s">
        <v>452</v>
      </c>
      <c r="E63" s="96">
        <v>55</v>
      </c>
      <c r="F63" s="279">
        <f t="shared" si="10"/>
        <v>3234</v>
      </c>
      <c r="G63" s="373"/>
      <c r="H63" s="368">
        <v>62</v>
      </c>
      <c r="I63" s="368"/>
      <c r="J63" s="114">
        <v>62</v>
      </c>
      <c r="K63" s="114"/>
      <c r="L63" s="253">
        <v>62.5</v>
      </c>
      <c r="M63" s="381"/>
      <c r="N63" s="234">
        <v>55</v>
      </c>
      <c r="O63" s="362">
        <f t="shared" si="6"/>
        <v>0</v>
      </c>
      <c r="P63" s="286">
        <f t="shared" si="11"/>
        <v>253</v>
      </c>
      <c r="Q63" s="97">
        <v>5</v>
      </c>
      <c r="R63" s="115"/>
      <c r="S63" s="282">
        <f t="shared" si="7"/>
        <v>-5</v>
      </c>
      <c r="T63" s="334" t="s">
        <v>1258</v>
      </c>
      <c r="U63" s="332">
        <v>5</v>
      </c>
      <c r="V63" s="254" t="s">
        <v>1097</v>
      </c>
      <c r="W63" s="283" t="s">
        <v>1098</v>
      </c>
      <c r="X63" s="273">
        <v>5</v>
      </c>
      <c r="Y63" s="33">
        <v>16</v>
      </c>
      <c r="Z63" s="287">
        <f t="shared" si="8"/>
        <v>11</v>
      </c>
      <c r="AA63" s="336">
        <f t="shared" si="9"/>
        <v>0</v>
      </c>
    </row>
    <row r="64" spans="1:27" ht="20.100000000000001" customHeight="1" x14ac:dyDescent="0.25">
      <c r="A64" s="64">
        <v>60603</v>
      </c>
      <c r="B64" s="64">
        <v>33</v>
      </c>
      <c r="C64" s="19" t="s">
        <v>423</v>
      </c>
      <c r="D64" s="91" t="s">
        <v>453</v>
      </c>
      <c r="E64" s="96">
        <v>55</v>
      </c>
      <c r="F64" s="279">
        <f t="shared" si="10"/>
        <v>3289</v>
      </c>
      <c r="G64" s="373"/>
      <c r="H64" s="368">
        <v>62</v>
      </c>
      <c r="I64" s="368"/>
      <c r="J64" s="114">
        <v>62</v>
      </c>
      <c r="K64" s="114"/>
      <c r="L64" s="253">
        <v>64.5</v>
      </c>
      <c r="M64" s="381"/>
      <c r="N64" s="234">
        <v>55</v>
      </c>
      <c r="O64" s="362">
        <f t="shared" si="6"/>
        <v>0</v>
      </c>
      <c r="P64" s="286">
        <f t="shared" si="11"/>
        <v>253</v>
      </c>
      <c r="Q64" s="97">
        <v>5</v>
      </c>
      <c r="R64" s="115"/>
      <c r="S64" s="282">
        <f t="shared" si="7"/>
        <v>-5</v>
      </c>
      <c r="T64" s="334" t="s">
        <v>1258</v>
      </c>
      <c r="U64" s="332">
        <v>6</v>
      </c>
      <c r="V64" s="254" t="s">
        <v>1097</v>
      </c>
      <c r="W64" s="283" t="s">
        <v>1098</v>
      </c>
      <c r="X64" s="273">
        <v>5</v>
      </c>
      <c r="Y64" s="33">
        <v>22</v>
      </c>
      <c r="Z64" s="287">
        <f t="shared" si="8"/>
        <v>17</v>
      </c>
      <c r="AA64" s="336">
        <f t="shared" si="9"/>
        <v>0</v>
      </c>
    </row>
    <row r="65" spans="1:27" ht="20.100000000000001" customHeight="1" x14ac:dyDescent="0.25">
      <c r="A65" s="64">
        <v>60604</v>
      </c>
      <c r="B65" s="64">
        <v>32</v>
      </c>
      <c r="C65" s="19" t="s">
        <v>423</v>
      </c>
      <c r="D65" s="91" t="s">
        <v>454</v>
      </c>
      <c r="E65" s="96">
        <v>45</v>
      </c>
      <c r="F65" s="279">
        <f t="shared" si="10"/>
        <v>3334</v>
      </c>
      <c r="G65" s="373"/>
      <c r="H65" s="368">
        <v>62</v>
      </c>
      <c r="I65" s="368"/>
      <c r="J65" s="114">
        <v>62</v>
      </c>
      <c r="K65" s="114"/>
      <c r="L65" s="253">
        <v>64.5</v>
      </c>
      <c r="M65" s="381"/>
      <c r="N65" s="234">
        <v>40</v>
      </c>
      <c r="O65" s="362">
        <f t="shared" si="6"/>
        <v>5</v>
      </c>
      <c r="P65" s="286">
        <f t="shared" si="11"/>
        <v>258</v>
      </c>
      <c r="Q65" s="97">
        <v>5</v>
      </c>
      <c r="R65" s="115"/>
      <c r="S65" s="282">
        <f t="shared" si="7"/>
        <v>-5</v>
      </c>
      <c r="T65" s="334" t="s">
        <v>1258</v>
      </c>
      <c r="U65" s="332">
        <v>7</v>
      </c>
      <c r="V65" s="254" t="s">
        <v>1097</v>
      </c>
      <c r="W65" s="283" t="s">
        <v>1098</v>
      </c>
      <c r="X65" s="273">
        <v>10</v>
      </c>
      <c r="Y65" s="33">
        <v>17</v>
      </c>
      <c r="Z65" s="287">
        <f t="shared" si="8"/>
        <v>7</v>
      </c>
      <c r="AA65" s="336">
        <f t="shared" si="9"/>
        <v>-5</v>
      </c>
    </row>
    <row r="66" spans="1:27" ht="20.100000000000001" customHeight="1" x14ac:dyDescent="0.25">
      <c r="A66" s="64">
        <v>60605</v>
      </c>
      <c r="B66" s="64">
        <v>22</v>
      </c>
      <c r="C66" s="19" t="s">
        <v>424</v>
      </c>
      <c r="D66" s="91" t="s">
        <v>451</v>
      </c>
      <c r="E66" s="96">
        <v>240</v>
      </c>
      <c r="F66" s="279">
        <f t="shared" si="10"/>
        <v>3574</v>
      </c>
      <c r="G66" s="372" t="s">
        <v>1089</v>
      </c>
      <c r="H66" s="368">
        <v>71.599999999999994</v>
      </c>
      <c r="I66" s="378" t="s">
        <v>1089</v>
      </c>
      <c r="J66" s="114">
        <v>73.599999999999994</v>
      </c>
      <c r="K66" s="367" t="s">
        <v>1089</v>
      </c>
      <c r="L66" s="253">
        <v>75.099999999999994</v>
      </c>
      <c r="M66" s="380" t="s">
        <v>1089</v>
      </c>
      <c r="N66" s="234">
        <v>230</v>
      </c>
      <c r="O66" s="362">
        <f t="shared" si="6"/>
        <v>10</v>
      </c>
      <c r="P66" s="286">
        <f t="shared" si="11"/>
        <v>268</v>
      </c>
      <c r="Q66" s="97">
        <v>10</v>
      </c>
      <c r="R66" s="115"/>
      <c r="S66" s="282">
        <f t="shared" si="7"/>
        <v>-10</v>
      </c>
      <c r="T66" s="334" t="s">
        <v>1258</v>
      </c>
      <c r="U66" s="332">
        <v>27</v>
      </c>
      <c r="V66" s="254" t="s">
        <v>1097</v>
      </c>
      <c r="W66" s="283" t="s">
        <v>1098</v>
      </c>
      <c r="X66" s="273">
        <v>20</v>
      </c>
      <c r="Y66" s="33">
        <v>78</v>
      </c>
      <c r="Z66" s="287">
        <f t="shared" si="8"/>
        <v>58</v>
      </c>
      <c r="AA66" s="336">
        <f t="shared" si="9"/>
        <v>-10</v>
      </c>
    </row>
    <row r="67" spans="1:27" ht="20.100000000000001" customHeight="1" x14ac:dyDescent="0.25">
      <c r="A67" s="64">
        <v>60606</v>
      </c>
      <c r="B67" s="64">
        <v>69</v>
      </c>
      <c r="C67" s="19" t="s">
        <v>424</v>
      </c>
      <c r="D67" s="91" t="s">
        <v>455</v>
      </c>
      <c r="E67" s="96">
        <v>35</v>
      </c>
      <c r="F67" s="279">
        <f t="shared" si="10"/>
        <v>3609</v>
      </c>
      <c r="G67" s="373"/>
      <c r="H67" s="368">
        <v>59</v>
      </c>
      <c r="I67" s="368"/>
      <c r="J67" s="114">
        <v>62</v>
      </c>
      <c r="K67" s="114"/>
      <c r="L67" s="253">
        <v>62</v>
      </c>
      <c r="M67" s="381"/>
      <c r="N67" s="234">
        <v>50</v>
      </c>
      <c r="O67" s="362">
        <f t="shared" si="6"/>
        <v>-15</v>
      </c>
      <c r="P67" s="286">
        <f t="shared" si="11"/>
        <v>253</v>
      </c>
      <c r="Q67" s="97">
        <v>5</v>
      </c>
      <c r="R67" s="115"/>
      <c r="S67" s="282">
        <f t="shared" si="7"/>
        <v>-5</v>
      </c>
      <c r="T67" s="334" t="s">
        <v>1258</v>
      </c>
      <c r="U67" s="332">
        <v>31</v>
      </c>
      <c r="V67" s="254" t="s">
        <v>1097</v>
      </c>
      <c r="W67" s="283" t="s">
        <v>1098</v>
      </c>
      <c r="X67" s="273">
        <v>5</v>
      </c>
      <c r="Y67" s="33">
        <v>33</v>
      </c>
      <c r="Z67" s="287">
        <f t="shared" si="8"/>
        <v>28</v>
      </c>
      <c r="AA67" s="336">
        <f t="shared" si="9"/>
        <v>0</v>
      </c>
    </row>
    <row r="68" spans="1:27" ht="20.100000000000001" customHeight="1" x14ac:dyDescent="0.25">
      <c r="A68" s="64">
        <v>61101</v>
      </c>
      <c r="B68" s="64">
        <v>26</v>
      </c>
      <c r="C68" s="19" t="s">
        <v>414</v>
      </c>
      <c r="D68" s="91" t="s">
        <v>451</v>
      </c>
      <c r="E68" s="96">
        <v>240</v>
      </c>
      <c r="F68" s="279">
        <f t="shared" si="10"/>
        <v>3849</v>
      </c>
      <c r="G68" s="372" t="s">
        <v>1089</v>
      </c>
      <c r="H68" s="368">
        <v>70.599999999999994</v>
      </c>
      <c r="I68" s="378" t="s">
        <v>1089</v>
      </c>
      <c r="J68" s="114">
        <v>72.599999999999994</v>
      </c>
      <c r="K68" s="367" t="s">
        <v>1089</v>
      </c>
      <c r="L68" s="253">
        <v>73.599999999999994</v>
      </c>
      <c r="M68" s="380" t="s">
        <v>1089</v>
      </c>
      <c r="N68" s="234">
        <v>210</v>
      </c>
      <c r="O68" s="362">
        <f t="shared" si="6"/>
        <v>30</v>
      </c>
      <c r="P68" s="286">
        <f t="shared" si="11"/>
        <v>283</v>
      </c>
      <c r="Q68" s="97">
        <v>30</v>
      </c>
      <c r="R68" s="115"/>
      <c r="S68" s="282">
        <f t="shared" si="7"/>
        <v>-30</v>
      </c>
      <c r="T68" s="334" t="s">
        <v>1258</v>
      </c>
      <c r="U68" s="332">
        <v>78</v>
      </c>
      <c r="V68" s="254" t="s">
        <v>1097</v>
      </c>
      <c r="W68" s="283" t="s">
        <v>1098</v>
      </c>
      <c r="X68" s="273">
        <v>60</v>
      </c>
      <c r="Y68" s="33">
        <v>117</v>
      </c>
      <c r="Z68" s="287">
        <f t="shared" si="8"/>
        <v>57</v>
      </c>
      <c r="AA68" s="336">
        <f t="shared" si="9"/>
        <v>-30</v>
      </c>
    </row>
    <row r="69" spans="1:27" ht="20.100000000000001" customHeight="1" x14ac:dyDescent="0.25">
      <c r="A69" s="64">
        <v>61102</v>
      </c>
      <c r="B69" s="64">
        <v>65</v>
      </c>
      <c r="C69" s="19" t="s">
        <v>414</v>
      </c>
      <c r="D69" s="91" t="s">
        <v>456</v>
      </c>
      <c r="E69" s="96">
        <v>50</v>
      </c>
      <c r="F69" s="279">
        <f t="shared" si="10"/>
        <v>3899</v>
      </c>
      <c r="G69" s="373"/>
      <c r="H69" s="368">
        <v>61.5</v>
      </c>
      <c r="I69" s="368"/>
      <c r="J69" s="114">
        <v>62</v>
      </c>
      <c r="K69" s="114"/>
      <c r="L69" s="253">
        <v>62</v>
      </c>
      <c r="M69" s="381"/>
      <c r="N69" s="234">
        <v>60</v>
      </c>
      <c r="O69" s="362">
        <f t="shared" si="6"/>
        <v>-10</v>
      </c>
      <c r="P69" s="286">
        <f t="shared" si="11"/>
        <v>273</v>
      </c>
      <c r="Q69" s="97">
        <v>10</v>
      </c>
      <c r="R69" s="115"/>
      <c r="S69" s="282">
        <f t="shared" si="7"/>
        <v>-10</v>
      </c>
      <c r="T69" s="334" t="s">
        <v>1258</v>
      </c>
      <c r="U69" s="332">
        <v>31</v>
      </c>
      <c r="V69" s="254" t="s">
        <v>1097</v>
      </c>
      <c r="W69" s="283" t="s">
        <v>1098</v>
      </c>
      <c r="X69" s="273">
        <v>10</v>
      </c>
      <c r="Y69" s="33">
        <v>39</v>
      </c>
      <c r="Z69" s="287">
        <f t="shared" si="8"/>
        <v>29</v>
      </c>
      <c r="AA69" s="336">
        <f t="shared" si="9"/>
        <v>0</v>
      </c>
    </row>
    <row r="70" spans="1:27" ht="20.100000000000001" customHeight="1" x14ac:dyDescent="0.25">
      <c r="A70" s="64">
        <v>61103</v>
      </c>
      <c r="B70" s="64">
        <v>37</v>
      </c>
      <c r="C70" s="19" t="s">
        <v>414</v>
      </c>
      <c r="D70" s="91" t="s">
        <v>453</v>
      </c>
      <c r="E70" s="96">
        <v>37</v>
      </c>
      <c r="F70" s="279">
        <f t="shared" si="10"/>
        <v>3936</v>
      </c>
      <c r="G70" s="373"/>
      <c r="H70" s="368">
        <v>62</v>
      </c>
      <c r="I70" s="368"/>
      <c r="J70" s="114">
        <v>62</v>
      </c>
      <c r="K70" s="114"/>
      <c r="L70" s="253">
        <v>63.5</v>
      </c>
      <c r="M70" s="381"/>
      <c r="N70" s="234">
        <v>32</v>
      </c>
      <c r="O70" s="362">
        <f t="shared" si="6"/>
        <v>5</v>
      </c>
      <c r="P70" s="286">
        <f t="shared" si="11"/>
        <v>278</v>
      </c>
      <c r="Q70" s="97">
        <v>5</v>
      </c>
      <c r="R70" s="115"/>
      <c r="S70" s="282">
        <f t="shared" si="7"/>
        <v>-5</v>
      </c>
      <c r="T70" s="334" t="s">
        <v>1258</v>
      </c>
      <c r="U70" s="332">
        <v>5</v>
      </c>
      <c r="V70" s="254" t="s">
        <v>1097</v>
      </c>
      <c r="W70" s="283" t="s">
        <v>1098</v>
      </c>
      <c r="X70" s="273">
        <v>8</v>
      </c>
      <c r="Y70" s="33">
        <v>18</v>
      </c>
      <c r="Z70" s="287">
        <f t="shared" si="8"/>
        <v>10</v>
      </c>
      <c r="AA70" s="336">
        <f t="shared" si="9"/>
        <v>-3</v>
      </c>
    </row>
    <row r="71" spans="1:27" ht="20.100000000000001" customHeight="1" x14ac:dyDescent="0.25">
      <c r="A71" s="64">
        <v>61104</v>
      </c>
      <c r="B71" s="64">
        <v>48</v>
      </c>
      <c r="C71" s="19" t="s">
        <v>414</v>
      </c>
      <c r="D71" s="91" t="s">
        <v>457</v>
      </c>
      <c r="E71" s="96">
        <v>30</v>
      </c>
      <c r="F71" s="279">
        <f t="shared" si="10"/>
        <v>3966</v>
      </c>
      <c r="G71" s="373"/>
      <c r="H71" s="368">
        <v>62</v>
      </c>
      <c r="I71" s="368"/>
      <c r="J71" s="114">
        <v>63.5</v>
      </c>
      <c r="K71" s="114"/>
      <c r="L71" s="253">
        <v>62</v>
      </c>
      <c r="M71" s="381"/>
      <c r="N71" s="234">
        <v>27</v>
      </c>
      <c r="O71" s="362">
        <f t="shared" ref="O71:O85" si="12">E71-N71</f>
        <v>3</v>
      </c>
      <c r="P71" s="286">
        <f t="shared" si="11"/>
        <v>281</v>
      </c>
      <c r="Q71" s="97">
        <v>5</v>
      </c>
      <c r="R71" s="115"/>
      <c r="S71" s="282">
        <f t="shared" ref="S71:S85" si="13">R71-Q71</f>
        <v>-5</v>
      </c>
      <c r="T71" s="334" t="s">
        <v>1258</v>
      </c>
      <c r="U71" s="332">
        <v>8</v>
      </c>
      <c r="V71" s="254" t="s">
        <v>1097</v>
      </c>
      <c r="W71" s="283" t="s">
        <v>1098</v>
      </c>
      <c r="X71" s="273">
        <v>8</v>
      </c>
      <c r="Y71" s="33">
        <v>12</v>
      </c>
      <c r="Z71" s="287">
        <f t="shared" ref="Z71:Z85" si="14">Y71-X71</f>
        <v>4</v>
      </c>
      <c r="AA71" s="336">
        <f t="shared" ref="AA71:AA85" si="15">Q71-X71</f>
        <v>-3</v>
      </c>
    </row>
    <row r="72" spans="1:27" ht="20.100000000000001" customHeight="1" x14ac:dyDescent="0.25">
      <c r="A72" s="64">
        <v>61201</v>
      </c>
      <c r="B72" s="64">
        <v>20</v>
      </c>
      <c r="C72" s="19" t="s">
        <v>415</v>
      </c>
      <c r="D72" s="91" t="s">
        <v>451</v>
      </c>
      <c r="E72" s="96">
        <v>640</v>
      </c>
      <c r="F72" s="279">
        <f t="shared" ref="F72:F85" si="16">E72+F71</f>
        <v>4606</v>
      </c>
      <c r="G72" s="372" t="s">
        <v>1089</v>
      </c>
      <c r="H72" s="368">
        <v>72.099999999999994</v>
      </c>
      <c r="I72" s="378" t="s">
        <v>1089</v>
      </c>
      <c r="J72" s="114">
        <v>74.599999999999994</v>
      </c>
      <c r="K72" s="367" t="s">
        <v>1089</v>
      </c>
      <c r="L72" s="253">
        <v>76.8</v>
      </c>
      <c r="M72" s="380" t="s">
        <v>1089</v>
      </c>
      <c r="N72" s="234">
        <v>600</v>
      </c>
      <c r="O72" s="362">
        <f t="shared" si="12"/>
        <v>40</v>
      </c>
      <c r="P72" s="286">
        <f t="shared" ref="P72:P85" si="17">O72+P71</f>
        <v>321</v>
      </c>
      <c r="Q72" s="97">
        <v>100</v>
      </c>
      <c r="R72" s="115"/>
      <c r="S72" s="282">
        <f t="shared" si="13"/>
        <v>-100</v>
      </c>
      <c r="T72" s="334" t="s">
        <v>1258</v>
      </c>
      <c r="U72" s="332">
        <v>47</v>
      </c>
      <c r="V72" s="254" t="s">
        <v>1097</v>
      </c>
      <c r="W72" s="283" t="s">
        <v>1098</v>
      </c>
      <c r="X72" s="273">
        <v>140</v>
      </c>
      <c r="Y72" s="33">
        <v>253</v>
      </c>
      <c r="Z72" s="287">
        <f t="shared" si="14"/>
        <v>113</v>
      </c>
      <c r="AA72" s="336">
        <f t="shared" si="15"/>
        <v>-40</v>
      </c>
    </row>
    <row r="73" spans="1:27" ht="20.100000000000001" customHeight="1" x14ac:dyDescent="0.25">
      <c r="A73" s="64">
        <v>61202</v>
      </c>
      <c r="B73" s="64">
        <v>29</v>
      </c>
      <c r="C73" s="19" t="s">
        <v>415</v>
      </c>
      <c r="D73" s="91" t="s">
        <v>458</v>
      </c>
      <c r="E73" s="96">
        <v>100</v>
      </c>
      <c r="F73" s="279">
        <f t="shared" si="16"/>
        <v>4706</v>
      </c>
      <c r="G73" s="373"/>
      <c r="H73" s="368">
        <v>62</v>
      </c>
      <c r="I73" s="368"/>
      <c r="J73" s="114">
        <v>62</v>
      </c>
      <c r="K73" s="114"/>
      <c r="L73" s="253">
        <v>64.5</v>
      </c>
      <c r="M73" s="381"/>
      <c r="N73" s="234">
        <v>90</v>
      </c>
      <c r="O73" s="362">
        <f t="shared" si="12"/>
        <v>10</v>
      </c>
      <c r="P73" s="286">
        <f t="shared" si="17"/>
        <v>331</v>
      </c>
      <c r="Q73" s="97">
        <v>5</v>
      </c>
      <c r="R73" s="115"/>
      <c r="S73" s="282">
        <f t="shared" si="13"/>
        <v>-5</v>
      </c>
      <c r="T73" s="334" t="s">
        <v>1258</v>
      </c>
      <c r="U73" s="332">
        <v>10</v>
      </c>
      <c r="V73" s="254" t="s">
        <v>1097</v>
      </c>
      <c r="W73" s="283" t="s">
        <v>1098</v>
      </c>
      <c r="X73" s="273">
        <v>17</v>
      </c>
      <c r="Y73" s="33">
        <v>38</v>
      </c>
      <c r="Z73" s="287">
        <f t="shared" si="14"/>
        <v>21</v>
      </c>
      <c r="AA73" s="336">
        <f t="shared" si="15"/>
        <v>-12</v>
      </c>
    </row>
    <row r="74" spans="1:27" ht="20.100000000000001" customHeight="1" x14ac:dyDescent="0.25">
      <c r="A74" s="64">
        <v>61203</v>
      </c>
      <c r="B74" s="64">
        <v>57</v>
      </c>
      <c r="C74" s="19" t="s">
        <v>415</v>
      </c>
      <c r="D74" s="91" t="s">
        <v>459</v>
      </c>
      <c r="E74" s="96">
        <v>50</v>
      </c>
      <c r="F74" s="279">
        <f t="shared" si="16"/>
        <v>4756</v>
      </c>
      <c r="G74" s="373"/>
      <c r="H74" s="368">
        <v>62</v>
      </c>
      <c r="I74" s="368"/>
      <c r="J74" s="114">
        <v>62</v>
      </c>
      <c r="K74" s="114"/>
      <c r="L74" s="253">
        <v>62</v>
      </c>
      <c r="M74" s="381"/>
      <c r="N74" s="234">
        <v>50</v>
      </c>
      <c r="O74" s="362">
        <f t="shared" si="12"/>
        <v>0</v>
      </c>
      <c r="P74" s="286">
        <f t="shared" si="17"/>
        <v>331</v>
      </c>
      <c r="Q74" s="97">
        <v>5</v>
      </c>
      <c r="R74" s="115"/>
      <c r="S74" s="282">
        <f t="shared" si="13"/>
        <v>-5</v>
      </c>
      <c r="T74" s="334" t="s">
        <v>1258</v>
      </c>
      <c r="U74" s="332">
        <v>6</v>
      </c>
      <c r="V74" s="254" t="s">
        <v>1097</v>
      </c>
      <c r="W74" s="283" t="s">
        <v>1098</v>
      </c>
      <c r="X74" s="273">
        <v>10</v>
      </c>
      <c r="Y74" s="33">
        <v>18</v>
      </c>
      <c r="Z74" s="287">
        <f t="shared" si="14"/>
        <v>8</v>
      </c>
      <c r="AA74" s="336">
        <f t="shared" si="15"/>
        <v>-5</v>
      </c>
    </row>
    <row r="75" spans="1:27" ht="20.100000000000001" customHeight="1" x14ac:dyDescent="0.25">
      <c r="A75" s="64">
        <v>61204</v>
      </c>
      <c r="B75" s="64">
        <v>35</v>
      </c>
      <c r="C75" s="19" t="s">
        <v>415</v>
      </c>
      <c r="D75" s="91" t="s">
        <v>457</v>
      </c>
      <c r="E75" s="96">
        <v>95</v>
      </c>
      <c r="F75" s="279">
        <f t="shared" si="16"/>
        <v>4851</v>
      </c>
      <c r="G75" s="373"/>
      <c r="H75" s="368">
        <v>62</v>
      </c>
      <c r="I75" s="368"/>
      <c r="J75" s="114">
        <v>63.5</v>
      </c>
      <c r="K75" s="114"/>
      <c r="L75" s="253">
        <v>63.5</v>
      </c>
      <c r="M75" s="381"/>
      <c r="N75" s="234">
        <v>90</v>
      </c>
      <c r="O75" s="362">
        <f t="shared" si="12"/>
        <v>5</v>
      </c>
      <c r="P75" s="286">
        <f t="shared" si="17"/>
        <v>336</v>
      </c>
      <c r="Q75" s="97">
        <v>5</v>
      </c>
      <c r="R75" s="115"/>
      <c r="S75" s="282">
        <f t="shared" si="13"/>
        <v>-5</v>
      </c>
      <c r="T75" s="334" t="s">
        <v>1258</v>
      </c>
      <c r="U75" s="332">
        <v>13</v>
      </c>
      <c r="V75" s="254"/>
      <c r="W75" s="283" t="s">
        <v>1098</v>
      </c>
      <c r="X75" s="273">
        <v>17</v>
      </c>
      <c r="Y75" s="33">
        <v>36</v>
      </c>
      <c r="Z75" s="287">
        <f t="shared" si="14"/>
        <v>19</v>
      </c>
      <c r="AA75" s="336">
        <f t="shared" si="15"/>
        <v>-12</v>
      </c>
    </row>
    <row r="76" spans="1:27" ht="20.100000000000001" customHeight="1" x14ac:dyDescent="0.25">
      <c r="A76" s="64">
        <v>61205</v>
      </c>
      <c r="B76" s="64">
        <v>49</v>
      </c>
      <c r="C76" s="19" t="s">
        <v>415</v>
      </c>
      <c r="D76" s="91" t="s">
        <v>460</v>
      </c>
      <c r="E76" s="96">
        <v>95</v>
      </c>
      <c r="F76" s="279">
        <f t="shared" si="16"/>
        <v>4946</v>
      </c>
      <c r="G76" s="373"/>
      <c r="H76" s="368">
        <v>62</v>
      </c>
      <c r="I76" s="368"/>
      <c r="J76" s="114">
        <v>62</v>
      </c>
      <c r="K76" s="114"/>
      <c r="L76" s="253">
        <v>62</v>
      </c>
      <c r="M76" s="381"/>
      <c r="N76" s="234">
        <v>90</v>
      </c>
      <c r="O76" s="362">
        <f t="shared" si="12"/>
        <v>5</v>
      </c>
      <c r="P76" s="286">
        <f t="shared" si="17"/>
        <v>341</v>
      </c>
      <c r="Q76" s="97">
        <v>5</v>
      </c>
      <c r="R76" s="115"/>
      <c r="S76" s="282">
        <f t="shared" si="13"/>
        <v>-5</v>
      </c>
      <c r="T76" s="334" t="s">
        <v>1258</v>
      </c>
      <c r="U76" s="332">
        <v>9</v>
      </c>
      <c r="V76" s="254" t="s">
        <v>1097</v>
      </c>
      <c r="W76" s="283" t="s">
        <v>1098</v>
      </c>
      <c r="X76" s="273">
        <v>17</v>
      </c>
      <c r="Y76" s="33">
        <v>33</v>
      </c>
      <c r="Z76" s="287">
        <f t="shared" si="14"/>
        <v>16</v>
      </c>
      <c r="AA76" s="336">
        <f t="shared" si="15"/>
        <v>-12</v>
      </c>
    </row>
    <row r="77" spans="1:27" ht="20.100000000000001" customHeight="1" x14ac:dyDescent="0.25">
      <c r="A77" s="64">
        <v>61206</v>
      </c>
      <c r="B77" s="64">
        <v>58</v>
      </c>
      <c r="C77" s="19" t="s">
        <v>415</v>
      </c>
      <c r="D77" s="91" t="s">
        <v>461</v>
      </c>
      <c r="E77" s="96">
        <v>45</v>
      </c>
      <c r="F77" s="279">
        <f t="shared" si="16"/>
        <v>4991</v>
      </c>
      <c r="G77" s="373"/>
      <c r="H77" s="368">
        <v>62</v>
      </c>
      <c r="I77" s="368"/>
      <c r="J77" s="114">
        <v>62</v>
      </c>
      <c r="K77" s="114"/>
      <c r="L77" s="253">
        <v>62</v>
      </c>
      <c r="M77" s="381"/>
      <c r="N77" s="234">
        <v>40</v>
      </c>
      <c r="O77" s="362">
        <f t="shared" si="12"/>
        <v>5</v>
      </c>
      <c r="P77" s="286">
        <f t="shared" si="17"/>
        <v>346</v>
      </c>
      <c r="Q77" s="97">
        <v>5</v>
      </c>
      <c r="R77" s="115"/>
      <c r="S77" s="282">
        <f t="shared" si="13"/>
        <v>-5</v>
      </c>
      <c r="T77" s="334" t="s">
        <v>1258</v>
      </c>
      <c r="U77" s="332">
        <v>8</v>
      </c>
      <c r="V77" s="254" t="s">
        <v>1097</v>
      </c>
      <c r="W77" s="283" t="s">
        <v>1098</v>
      </c>
      <c r="X77" s="273">
        <v>10</v>
      </c>
      <c r="Y77" s="33">
        <v>23</v>
      </c>
      <c r="Z77" s="287">
        <f t="shared" si="14"/>
        <v>13</v>
      </c>
      <c r="AA77" s="336">
        <f t="shared" si="15"/>
        <v>-5</v>
      </c>
    </row>
    <row r="78" spans="1:27" ht="20.100000000000001" customHeight="1" x14ac:dyDescent="0.25">
      <c r="A78" s="64">
        <v>61207</v>
      </c>
      <c r="B78" s="64">
        <v>38</v>
      </c>
      <c r="C78" s="19" t="s">
        <v>415</v>
      </c>
      <c r="D78" s="91" t="s">
        <v>462</v>
      </c>
      <c r="E78" s="96">
        <v>75</v>
      </c>
      <c r="F78" s="279">
        <f t="shared" si="16"/>
        <v>5066</v>
      </c>
      <c r="G78" s="373"/>
      <c r="H78" s="368">
        <v>62</v>
      </c>
      <c r="I78" s="368"/>
      <c r="J78" s="114">
        <v>62.5</v>
      </c>
      <c r="K78" s="114"/>
      <c r="L78" s="253">
        <v>63.5</v>
      </c>
      <c r="M78" s="381"/>
      <c r="N78" s="234">
        <v>50</v>
      </c>
      <c r="O78" s="362">
        <f t="shared" si="12"/>
        <v>25</v>
      </c>
      <c r="P78" s="286">
        <f t="shared" si="17"/>
        <v>371</v>
      </c>
      <c r="Q78" s="97">
        <v>5</v>
      </c>
      <c r="R78" s="115"/>
      <c r="S78" s="282">
        <f t="shared" si="13"/>
        <v>-5</v>
      </c>
      <c r="T78" s="334" t="s">
        <v>1258</v>
      </c>
      <c r="U78" s="332">
        <v>4</v>
      </c>
      <c r="V78" s="254"/>
      <c r="W78" s="283" t="s">
        <v>1098</v>
      </c>
      <c r="X78" s="273">
        <v>10</v>
      </c>
      <c r="Y78" s="33">
        <v>16</v>
      </c>
      <c r="Z78" s="287">
        <f t="shared" si="14"/>
        <v>6</v>
      </c>
      <c r="AA78" s="336">
        <f t="shared" si="15"/>
        <v>-5</v>
      </c>
    </row>
    <row r="79" spans="1:27" ht="20.100000000000001" customHeight="1" x14ac:dyDescent="0.25">
      <c r="A79" s="64">
        <v>83201</v>
      </c>
      <c r="B79" s="64">
        <v>11</v>
      </c>
      <c r="C79" s="63" t="s">
        <v>422</v>
      </c>
      <c r="D79" s="91" t="s">
        <v>451</v>
      </c>
      <c r="E79" s="96">
        <v>180</v>
      </c>
      <c r="F79" s="279">
        <f t="shared" si="16"/>
        <v>5246</v>
      </c>
      <c r="G79" s="372" t="s">
        <v>1089</v>
      </c>
      <c r="H79" s="368">
        <v>74.599999999999994</v>
      </c>
      <c r="I79" s="378" t="s">
        <v>1089</v>
      </c>
      <c r="J79" s="114">
        <v>77.099999999999994</v>
      </c>
      <c r="K79" s="367" t="s">
        <v>1089</v>
      </c>
      <c r="L79" s="253">
        <v>80.599999999999994</v>
      </c>
      <c r="M79" s="380" t="s">
        <v>1089</v>
      </c>
      <c r="N79" s="234">
        <v>160</v>
      </c>
      <c r="O79" s="362">
        <f t="shared" si="12"/>
        <v>20</v>
      </c>
      <c r="P79" s="286">
        <f t="shared" si="17"/>
        <v>391</v>
      </c>
      <c r="Q79" s="97">
        <v>20</v>
      </c>
      <c r="R79" s="115"/>
      <c r="S79" s="282">
        <f t="shared" si="13"/>
        <v>-20</v>
      </c>
      <c r="T79" s="334" t="s">
        <v>1258</v>
      </c>
      <c r="U79" s="332">
        <v>20</v>
      </c>
      <c r="V79" s="254" t="s">
        <v>1097</v>
      </c>
      <c r="W79" s="283" t="s">
        <v>1098</v>
      </c>
      <c r="X79" s="273">
        <v>40</v>
      </c>
      <c r="Y79" s="33">
        <v>85</v>
      </c>
      <c r="Z79" s="287">
        <f t="shared" si="14"/>
        <v>45</v>
      </c>
      <c r="AA79" s="336">
        <f t="shared" si="15"/>
        <v>-20</v>
      </c>
    </row>
    <row r="80" spans="1:27" ht="20.100000000000001" customHeight="1" x14ac:dyDescent="0.25">
      <c r="A80" s="64">
        <v>83202</v>
      </c>
      <c r="B80" s="64">
        <v>41</v>
      </c>
      <c r="C80" s="63" t="s">
        <v>422</v>
      </c>
      <c r="D80" s="91" t="s">
        <v>463</v>
      </c>
      <c r="E80" s="96">
        <v>85</v>
      </c>
      <c r="F80" s="279">
        <f t="shared" si="16"/>
        <v>5331</v>
      </c>
      <c r="G80" s="372" t="s">
        <v>1089</v>
      </c>
      <c r="H80" s="368">
        <v>62</v>
      </c>
      <c r="I80" s="378"/>
      <c r="J80" s="114">
        <v>62</v>
      </c>
      <c r="K80" s="367"/>
      <c r="L80" s="253">
        <v>62</v>
      </c>
      <c r="M80" s="380"/>
      <c r="N80" s="234">
        <v>80</v>
      </c>
      <c r="O80" s="362">
        <f t="shared" si="12"/>
        <v>5</v>
      </c>
      <c r="P80" s="286">
        <f t="shared" si="17"/>
        <v>396</v>
      </c>
      <c r="Q80" s="97">
        <v>5</v>
      </c>
      <c r="R80" s="115"/>
      <c r="S80" s="282">
        <f t="shared" si="13"/>
        <v>-5</v>
      </c>
      <c r="T80" s="334" t="s">
        <v>1258</v>
      </c>
      <c r="U80" s="332">
        <v>17</v>
      </c>
      <c r="V80" s="254" t="s">
        <v>1097</v>
      </c>
      <c r="W80" s="283" t="s">
        <v>1098</v>
      </c>
      <c r="X80" s="273">
        <v>10</v>
      </c>
      <c r="Y80" s="33">
        <v>36</v>
      </c>
      <c r="Z80" s="287">
        <f t="shared" si="14"/>
        <v>26</v>
      </c>
      <c r="AA80" s="336">
        <f t="shared" si="15"/>
        <v>-5</v>
      </c>
    </row>
    <row r="81" spans="1:27" ht="20.100000000000001" customHeight="1" x14ac:dyDescent="0.25">
      <c r="A81" s="144">
        <v>83203</v>
      </c>
      <c r="B81" s="64">
        <v>40</v>
      </c>
      <c r="C81" s="63" t="s">
        <v>422</v>
      </c>
      <c r="D81" s="91" t="s">
        <v>465</v>
      </c>
      <c r="E81" s="96">
        <v>77</v>
      </c>
      <c r="F81" s="279">
        <f t="shared" si="16"/>
        <v>5408</v>
      </c>
      <c r="G81" s="373"/>
      <c r="H81" s="368">
        <v>61</v>
      </c>
      <c r="I81" s="368"/>
      <c r="J81" s="114">
        <v>62</v>
      </c>
      <c r="K81" s="114"/>
      <c r="L81" s="253">
        <v>62</v>
      </c>
      <c r="M81" s="381"/>
      <c r="N81" s="234">
        <v>72</v>
      </c>
      <c r="O81" s="362">
        <f t="shared" si="12"/>
        <v>5</v>
      </c>
      <c r="P81" s="286">
        <f t="shared" si="17"/>
        <v>401</v>
      </c>
      <c r="Q81" s="97">
        <v>3</v>
      </c>
      <c r="R81" s="115"/>
      <c r="S81" s="282">
        <f t="shared" si="13"/>
        <v>-3</v>
      </c>
      <c r="T81" s="334" t="s">
        <v>1258</v>
      </c>
      <c r="U81" s="332">
        <v>25</v>
      </c>
      <c r="V81" s="254" t="s">
        <v>1097</v>
      </c>
      <c r="W81" s="283" t="s">
        <v>1098</v>
      </c>
      <c r="X81" s="273">
        <v>8</v>
      </c>
      <c r="Y81" s="33">
        <v>40</v>
      </c>
      <c r="Z81" s="287">
        <f t="shared" si="14"/>
        <v>32</v>
      </c>
      <c r="AA81" s="336">
        <f t="shared" si="15"/>
        <v>-5</v>
      </c>
    </row>
    <row r="82" spans="1:27" ht="20.100000000000001" customHeight="1" x14ac:dyDescent="0.25">
      <c r="A82" s="144">
        <v>83204</v>
      </c>
      <c r="B82" s="64">
        <v>71</v>
      </c>
      <c r="C82" s="63" t="s">
        <v>422</v>
      </c>
      <c r="D82" s="91" t="s">
        <v>464</v>
      </c>
      <c r="E82" s="96">
        <v>77</v>
      </c>
      <c r="F82" s="279">
        <f t="shared" si="16"/>
        <v>5485</v>
      </c>
      <c r="G82" s="373"/>
      <c r="H82" s="368">
        <v>60</v>
      </c>
      <c r="I82" s="368"/>
      <c r="J82" s="114">
        <v>61</v>
      </c>
      <c r="K82" s="114"/>
      <c r="L82" s="253">
        <v>61</v>
      </c>
      <c r="M82" s="381"/>
      <c r="N82" s="234">
        <v>75</v>
      </c>
      <c r="O82" s="362">
        <f t="shared" si="12"/>
        <v>2</v>
      </c>
      <c r="P82" s="286">
        <f t="shared" si="17"/>
        <v>403</v>
      </c>
      <c r="Q82" s="97">
        <v>3</v>
      </c>
      <c r="R82" s="115"/>
      <c r="S82" s="282">
        <f t="shared" si="13"/>
        <v>-3</v>
      </c>
      <c r="T82" s="334" t="s">
        <v>1258</v>
      </c>
      <c r="U82" s="332">
        <v>8</v>
      </c>
      <c r="V82" s="254" t="s">
        <v>1097</v>
      </c>
      <c r="W82" s="283"/>
      <c r="X82" s="273">
        <v>5</v>
      </c>
      <c r="Y82" s="33">
        <v>27</v>
      </c>
      <c r="Z82" s="287">
        <f t="shared" si="14"/>
        <v>22</v>
      </c>
      <c r="AA82" s="336">
        <f t="shared" si="15"/>
        <v>-2</v>
      </c>
    </row>
    <row r="83" spans="1:27" ht="20.100000000000001" customHeight="1" x14ac:dyDescent="0.25">
      <c r="A83" s="144">
        <v>83205</v>
      </c>
      <c r="B83" s="64">
        <v>43</v>
      </c>
      <c r="C83" s="63" t="s">
        <v>422</v>
      </c>
      <c r="D83" s="91" t="s">
        <v>452</v>
      </c>
      <c r="E83" s="96">
        <v>56</v>
      </c>
      <c r="F83" s="279">
        <f t="shared" si="16"/>
        <v>5541</v>
      </c>
      <c r="G83" s="373"/>
      <c r="H83" s="368">
        <v>62</v>
      </c>
      <c r="I83" s="368"/>
      <c r="J83" s="114">
        <v>62</v>
      </c>
      <c r="K83" s="114"/>
      <c r="L83" s="253">
        <v>62</v>
      </c>
      <c r="M83" s="381"/>
      <c r="N83" s="234">
        <v>50</v>
      </c>
      <c r="O83" s="362">
        <f t="shared" si="12"/>
        <v>6</v>
      </c>
      <c r="P83" s="286">
        <f t="shared" si="17"/>
        <v>409</v>
      </c>
      <c r="Q83" s="97">
        <v>3</v>
      </c>
      <c r="R83" s="115"/>
      <c r="S83" s="282">
        <f t="shared" si="13"/>
        <v>-3</v>
      </c>
      <c r="T83" s="334" t="s">
        <v>1258</v>
      </c>
      <c r="U83" s="332">
        <v>15</v>
      </c>
      <c r="V83" s="254" t="s">
        <v>1097</v>
      </c>
      <c r="W83" s="283" t="s">
        <v>1098</v>
      </c>
      <c r="X83" s="273">
        <v>9</v>
      </c>
      <c r="Y83" s="33">
        <v>25</v>
      </c>
      <c r="Z83" s="287">
        <f t="shared" si="14"/>
        <v>16</v>
      </c>
      <c r="AA83" s="336">
        <f t="shared" si="15"/>
        <v>-6</v>
      </c>
    </row>
    <row r="84" spans="1:27" ht="20.100000000000001" customHeight="1" x14ac:dyDescent="0.25">
      <c r="A84" s="144">
        <v>83206</v>
      </c>
      <c r="B84" s="64">
        <v>42</v>
      </c>
      <c r="C84" s="63" t="s">
        <v>422</v>
      </c>
      <c r="D84" s="91" t="s">
        <v>467</v>
      </c>
      <c r="E84" s="96">
        <v>48</v>
      </c>
      <c r="F84" s="279">
        <f t="shared" si="16"/>
        <v>5589</v>
      </c>
      <c r="G84" s="373"/>
      <c r="H84" s="368">
        <v>61</v>
      </c>
      <c r="I84" s="368"/>
      <c r="J84" s="114">
        <v>62</v>
      </c>
      <c r="K84" s="114"/>
      <c r="L84" s="253">
        <v>62</v>
      </c>
      <c r="M84" s="381"/>
      <c r="N84" s="234">
        <v>45</v>
      </c>
      <c r="O84" s="362">
        <f t="shared" si="12"/>
        <v>3</v>
      </c>
      <c r="P84" s="286">
        <f t="shared" si="17"/>
        <v>412</v>
      </c>
      <c r="Q84" s="97">
        <v>3</v>
      </c>
      <c r="R84" s="115"/>
      <c r="S84" s="282">
        <f t="shared" si="13"/>
        <v>-3</v>
      </c>
      <c r="T84" s="334" t="s">
        <v>1258</v>
      </c>
      <c r="U84" s="333">
        <v>29</v>
      </c>
      <c r="V84" s="254" t="s">
        <v>1097</v>
      </c>
      <c r="W84" s="283" t="s">
        <v>1098</v>
      </c>
      <c r="X84" s="273">
        <v>6</v>
      </c>
      <c r="Y84" s="33">
        <v>32</v>
      </c>
      <c r="Z84" s="287">
        <f t="shared" si="14"/>
        <v>26</v>
      </c>
      <c r="AA84" s="336">
        <f t="shared" si="15"/>
        <v>-3</v>
      </c>
    </row>
    <row r="85" spans="1:27" ht="20.100000000000001" customHeight="1" x14ac:dyDescent="0.25">
      <c r="A85" s="144">
        <v>83207</v>
      </c>
      <c r="B85" s="64">
        <v>73</v>
      </c>
      <c r="C85" s="63" t="s">
        <v>422</v>
      </c>
      <c r="D85" s="91" t="s">
        <v>466</v>
      </c>
      <c r="E85" s="96">
        <v>56</v>
      </c>
      <c r="F85" s="279">
        <f t="shared" si="16"/>
        <v>5645</v>
      </c>
      <c r="G85" s="373"/>
      <c r="H85" s="368">
        <v>60.5</v>
      </c>
      <c r="I85" s="368"/>
      <c r="J85" s="114">
        <v>61.75</v>
      </c>
      <c r="K85" s="114"/>
      <c r="L85" s="253">
        <v>61</v>
      </c>
      <c r="M85" s="381"/>
      <c r="N85" s="234">
        <v>50</v>
      </c>
      <c r="O85" s="362">
        <f t="shared" si="12"/>
        <v>6</v>
      </c>
      <c r="P85" s="286">
        <f t="shared" si="17"/>
        <v>418</v>
      </c>
      <c r="Q85" s="97">
        <v>3</v>
      </c>
      <c r="R85" s="115"/>
      <c r="S85" s="282">
        <f t="shared" si="13"/>
        <v>-3</v>
      </c>
      <c r="T85" s="334" t="s">
        <v>1258</v>
      </c>
      <c r="U85" s="332">
        <v>21</v>
      </c>
      <c r="V85" s="254" t="s">
        <v>1097</v>
      </c>
      <c r="W85" s="283" t="s">
        <v>1098</v>
      </c>
      <c r="X85" s="273">
        <v>9</v>
      </c>
      <c r="Y85" s="33">
        <v>27</v>
      </c>
      <c r="Z85" s="287">
        <f t="shared" si="14"/>
        <v>18</v>
      </c>
      <c r="AA85" s="336">
        <f t="shared" si="15"/>
        <v>-6</v>
      </c>
    </row>
    <row r="86" spans="1:27" ht="20.100000000000001" customHeight="1" thickBot="1" x14ac:dyDescent="0.3">
      <c r="A86" s="64"/>
      <c r="B86" s="64"/>
      <c r="C86" s="63"/>
      <c r="D86" s="91"/>
      <c r="E86" s="348">
        <f>SUM(E7:E85)</f>
        <v>5645</v>
      </c>
      <c r="F86" s="349"/>
      <c r="G86" s="374"/>
      <c r="H86" s="370"/>
      <c r="I86" s="370"/>
      <c r="J86" s="369"/>
      <c r="K86" s="369"/>
      <c r="L86" s="371"/>
      <c r="M86" s="382"/>
      <c r="N86" s="345">
        <f>SUM(N7:N85)</f>
        <v>5227</v>
      </c>
      <c r="O86" s="363">
        <f t="shared" ref="O86" si="18">E86-N86</f>
        <v>418</v>
      </c>
      <c r="P86" s="350"/>
      <c r="Q86" s="337">
        <f>SUM(Q7:Q85)</f>
        <v>693</v>
      </c>
      <c r="R86" s="338">
        <f>SUM(R7:R85)</f>
        <v>0</v>
      </c>
      <c r="S86" s="339">
        <f>SUM(S7:S85)</f>
        <v>-693</v>
      </c>
      <c r="T86" s="340"/>
      <c r="U86" s="341">
        <f>SUM(U7:U85)</f>
        <v>1342</v>
      </c>
      <c r="V86" s="342"/>
      <c r="W86" s="343"/>
      <c r="X86" s="344">
        <f>SUM(X7:X85)</f>
        <v>1144</v>
      </c>
      <c r="Y86" s="345">
        <f>SUM(Y7:Y85)</f>
        <v>2849</v>
      </c>
      <c r="Z86" s="346">
        <f>SUM(Z7:Z85)</f>
        <v>1705</v>
      </c>
      <c r="AA86" s="347">
        <f>SUM(AA7:AA85)</f>
        <v>-451</v>
      </c>
    </row>
    <row r="87" spans="1:27" ht="90" customHeight="1" thickBot="1" x14ac:dyDescent="0.3">
      <c r="A87" s="81"/>
      <c r="B87" s="81"/>
      <c r="C87" s="81"/>
      <c r="D87" s="94" t="s">
        <v>437</v>
      </c>
      <c r="E87" s="421" t="s">
        <v>1214</v>
      </c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3"/>
      <c r="Q87" s="421" t="s">
        <v>1197</v>
      </c>
      <c r="R87" s="422"/>
      <c r="S87" s="422"/>
      <c r="T87" s="422"/>
      <c r="U87" s="422"/>
      <c r="V87" s="422"/>
      <c r="W87" s="422"/>
      <c r="X87" s="422"/>
      <c r="Y87" s="422"/>
      <c r="Z87" s="422"/>
      <c r="AA87" s="423"/>
    </row>
  </sheetData>
  <sortState ref="A7:AA85">
    <sortCondition ref="A7"/>
  </sortState>
  <mergeCells count="13">
    <mergeCell ref="Q87:AA87"/>
    <mergeCell ref="A1:AA1"/>
    <mergeCell ref="A2:AA2"/>
    <mergeCell ref="A3:AA3"/>
    <mergeCell ref="Q5:AA5"/>
    <mergeCell ref="D5:D6"/>
    <mergeCell ref="C5:C6"/>
    <mergeCell ref="B5:B6"/>
    <mergeCell ref="A5:A6"/>
    <mergeCell ref="E5:P5"/>
    <mergeCell ref="E87:P87"/>
    <mergeCell ref="T4:W4"/>
    <mergeCell ref="H4:L4"/>
  </mergeCells>
  <phoneticPr fontId="4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458"/>
  <sheetViews>
    <sheetView zoomScale="145" zoomScaleNormal="145" zoomScaleSheetLayoutView="75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9.899999999999999" customHeight="1" x14ac:dyDescent="0.25"/>
  <cols>
    <col min="1" max="1" width="6.625" style="10" customWidth="1"/>
    <col min="2" max="8" width="15.625" style="12" customWidth="1"/>
    <col min="9" max="16384" width="9" style="10"/>
  </cols>
  <sheetData>
    <row r="1" spans="1:8" s="9" customFormat="1" ht="20.100000000000001" customHeight="1" x14ac:dyDescent="0.25">
      <c r="A1" s="147" t="s">
        <v>977</v>
      </c>
      <c r="B1" s="14" t="s">
        <v>7</v>
      </c>
      <c r="C1" s="22" t="s">
        <v>511</v>
      </c>
      <c r="D1" s="22" t="s">
        <v>8</v>
      </c>
      <c r="E1" s="99" t="s">
        <v>5</v>
      </c>
      <c r="F1" s="99" t="s">
        <v>8</v>
      </c>
      <c r="G1" s="103" t="s">
        <v>512</v>
      </c>
      <c r="H1" s="103" t="s">
        <v>8</v>
      </c>
    </row>
    <row r="2" spans="1:8" s="8" customFormat="1" ht="20.100000000000001" customHeight="1" x14ac:dyDescent="0.25">
      <c r="A2" s="148" t="s">
        <v>978</v>
      </c>
      <c r="B2" s="25" t="s">
        <v>513</v>
      </c>
      <c r="C2" s="23">
        <v>22</v>
      </c>
      <c r="D2" s="24">
        <f>C2</f>
        <v>22</v>
      </c>
      <c r="E2" s="100">
        <v>4</v>
      </c>
      <c r="F2" s="101">
        <f>E2</f>
        <v>4</v>
      </c>
      <c r="G2" s="145">
        <f>C2+E2</f>
        <v>26</v>
      </c>
      <c r="H2" s="104">
        <f>G2</f>
        <v>26</v>
      </c>
    </row>
    <row r="3" spans="1:8" s="8" customFormat="1" ht="20.100000000000001" customHeight="1" x14ac:dyDescent="0.25">
      <c r="A3" s="148" t="s">
        <v>979</v>
      </c>
      <c r="B3" s="25" t="s">
        <v>495</v>
      </c>
      <c r="C3" s="23">
        <v>24</v>
      </c>
      <c r="D3" s="24">
        <f>C3+D2</f>
        <v>46</v>
      </c>
      <c r="E3" s="100">
        <v>6</v>
      </c>
      <c r="F3" s="101">
        <f>E3+F2</f>
        <v>10</v>
      </c>
      <c r="G3" s="145">
        <f t="shared" ref="G3:G18" si="0">C3+E3</f>
        <v>30</v>
      </c>
      <c r="H3" s="104">
        <f>G3+H2</f>
        <v>56</v>
      </c>
    </row>
    <row r="4" spans="1:8" s="9" customFormat="1" ht="20.100000000000001" customHeight="1" x14ac:dyDescent="0.25">
      <c r="A4" s="148" t="s">
        <v>980</v>
      </c>
      <c r="B4" s="25" t="s">
        <v>496</v>
      </c>
      <c r="C4" s="23">
        <v>34</v>
      </c>
      <c r="D4" s="24">
        <f t="shared" ref="D4:D18" si="1">C4+D3</f>
        <v>80</v>
      </c>
      <c r="E4" s="100">
        <v>0</v>
      </c>
      <c r="F4" s="101">
        <f t="shared" ref="F4:F18" si="2">E4+F3</f>
        <v>10</v>
      </c>
      <c r="G4" s="145">
        <f t="shared" si="0"/>
        <v>34</v>
      </c>
      <c r="H4" s="104">
        <f t="shared" ref="H4:H16" si="3">G4+H3</f>
        <v>90</v>
      </c>
    </row>
    <row r="5" spans="1:8" s="9" customFormat="1" ht="20.100000000000001" customHeight="1" x14ac:dyDescent="0.25">
      <c r="A5" s="148" t="s">
        <v>981</v>
      </c>
      <c r="B5" s="25" t="s">
        <v>497</v>
      </c>
      <c r="C5" s="23">
        <v>34</v>
      </c>
      <c r="D5" s="24">
        <f t="shared" si="1"/>
        <v>114</v>
      </c>
      <c r="E5" s="100">
        <v>0</v>
      </c>
      <c r="F5" s="101">
        <f t="shared" si="2"/>
        <v>10</v>
      </c>
      <c r="G5" s="145">
        <f t="shared" si="0"/>
        <v>34</v>
      </c>
      <c r="H5" s="104">
        <f t="shared" si="3"/>
        <v>124</v>
      </c>
    </row>
    <row r="6" spans="1:8" s="9" customFormat="1" ht="20.100000000000001" customHeight="1" x14ac:dyDescent="0.25">
      <c r="A6" s="148" t="s">
        <v>982</v>
      </c>
      <c r="B6" s="109" t="s">
        <v>498</v>
      </c>
      <c r="C6" s="23">
        <v>40</v>
      </c>
      <c r="D6" s="24">
        <f t="shared" si="1"/>
        <v>154</v>
      </c>
      <c r="E6" s="100">
        <v>12</v>
      </c>
      <c r="F6" s="101">
        <f t="shared" si="2"/>
        <v>22</v>
      </c>
      <c r="G6" s="145">
        <f t="shared" si="0"/>
        <v>52</v>
      </c>
      <c r="H6" s="104">
        <f t="shared" si="3"/>
        <v>176</v>
      </c>
    </row>
    <row r="7" spans="1:8" ht="20.100000000000001" customHeight="1" x14ac:dyDescent="0.25">
      <c r="A7" s="148" t="s">
        <v>983</v>
      </c>
      <c r="B7" s="109" t="s">
        <v>499</v>
      </c>
      <c r="C7" s="23">
        <v>32</v>
      </c>
      <c r="D7" s="24">
        <f t="shared" si="1"/>
        <v>186</v>
      </c>
      <c r="E7" s="100">
        <v>0</v>
      </c>
      <c r="F7" s="101">
        <f t="shared" si="2"/>
        <v>22</v>
      </c>
      <c r="G7" s="145">
        <f t="shared" si="0"/>
        <v>32</v>
      </c>
      <c r="H7" s="104">
        <f t="shared" si="3"/>
        <v>208</v>
      </c>
    </row>
    <row r="8" spans="1:8" s="9" customFormat="1" ht="20.100000000000001" customHeight="1" x14ac:dyDescent="0.25">
      <c r="A8" s="148" t="s">
        <v>984</v>
      </c>
      <c r="B8" s="109" t="s">
        <v>500</v>
      </c>
      <c r="C8" s="23">
        <v>38</v>
      </c>
      <c r="D8" s="24">
        <f t="shared" si="1"/>
        <v>224</v>
      </c>
      <c r="E8" s="100">
        <v>0</v>
      </c>
      <c r="F8" s="101">
        <f t="shared" si="2"/>
        <v>22</v>
      </c>
      <c r="G8" s="145">
        <f t="shared" si="0"/>
        <v>38</v>
      </c>
      <c r="H8" s="104">
        <f t="shared" si="3"/>
        <v>246</v>
      </c>
    </row>
    <row r="9" spans="1:8" s="8" customFormat="1" ht="20.100000000000001" customHeight="1" x14ac:dyDescent="0.25">
      <c r="A9" s="148" t="s">
        <v>985</v>
      </c>
      <c r="B9" s="25" t="s">
        <v>501</v>
      </c>
      <c r="C9" s="23">
        <v>4</v>
      </c>
      <c r="D9" s="24">
        <f t="shared" si="1"/>
        <v>228</v>
      </c>
      <c r="E9" s="100">
        <v>0</v>
      </c>
      <c r="F9" s="101">
        <f t="shared" si="2"/>
        <v>22</v>
      </c>
      <c r="G9" s="145">
        <f t="shared" si="0"/>
        <v>4</v>
      </c>
      <c r="H9" s="104">
        <f t="shared" si="3"/>
        <v>250</v>
      </c>
    </row>
    <row r="10" spans="1:8" ht="20.100000000000001" customHeight="1" x14ac:dyDescent="0.25">
      <c r="A10" s="148" t="s">
        <v>986</v>
      </c>
      <c r="B10" s="109" t="s">
        <v>502</v>
      </c>
      <c r="C10" s="23">
        <v>34</v>
      </c>
      <c r="D10" s="24">
        <f t="shared" si="1"/>
        <v>262</v>
      </c>
      <c r="E10" s="100">
        <v>0</v>
      </c>
      <c r="F10" s="101">
        <f t="shared" si="2"/>
        <v>22</v>
      </c>
      <c r="G10" s="145">
        <f t="shared" si="0"/>
        <v>34</v>
      </c>
      <c r="H10" s="104">
        <f t="shared" si="3"/>
        <v>284</v>
      </c>
    </row>
    <row r="11" spans="1:8" s="9" customFormat="1" ht="20.100000000000001" customHeight="1" x14ac:dyDescent="0.25">
      <c r="A11" s="148" t="s">
        <v>987</v>
      </c>
      <c r="B11" s="109" t="s">
        <v>503</v>
      </c>
      <c r="C11" s="23">
        <v>38</v>
      </c>
      <c r="D11" s="24">
        <f t="shared" si="1"/>
        <v>300</v>
      </c>
      <c r="E11" s="100">
        <v>6</v>
      </c>
      <c r="F11" s="101">
        <f t="shared" si="2"/>
        <v>28</v>
      </c>
      <c r="G11" s="145">
        <f t="shared" si="0"/>
        <v>44</v>
      </c>
      <c r="H11" s="104">
        <f t="shared" si="3"/>
        <v>328</v>
      </c>
    </row>
    <row r="12" spans="1:8" ht="20.100000000000001" customHeight="1" x14ac:dyDescent="0.25">
      <c r="A12" s="148" t="s">
        <v>988</v>
      </c>
      <c r="B12" s="109" t="s">
        <v>504</v>
      </c>
      <c r="C12" s="23">
        <v>16</v>
      </c>
      <c r="D12" s="24">
        <f t="shared" si="1"/>
        <v>316</v>
      </c>
      <c r="E12" s="100">
        <v>8</v>
      </c>
      <c r="F12" s="101">
        <f t="shared" si="2"/>
        <v>36</v>
      </c>
      <c r="G12" s="145">
        <f t="shared" si="0"/>
        <v>24</v>
      </c>
      <c r="H12" s="104">
        <f t="shared" si="3"/>
        <v>352</v>
      </c>
    </row>
    <row r="13" spans="1:8" s="9" customFormat="1" ht="20.100000000000001" customHeight="1" x14ac:dyDescent="0.25">
      <c r="A13" s="148" t="s">
        <v>989</v>
      </c>
      <c r="B13" s="109" t="s">
        <v>505</v>
      </c>
      <c r="C13" s="23">
        <v>18</v>
      </c>
      <c r="D13" s="24">
        <f t="shared" si="1"/>
        <v>334</v>
      </c>
      <c r="E13" s="100">
        <v>8</v>
      </c>
      <c r="F13" s="101">
        <f t="shared" si="2"/>
        <v>44</v>
      </c>
      <c r="G13" s="145">
        <f t="shared" si="0"/>
        <v>26</v>
      </c>
      <c r="H13" s="104">
        <f t="shared" si="3"/>
        <v>378</v>
      </c>
    </row>
    <row r="14" spans="1:8" s="9" customFormat="1" ht="20.100000000000001" customHeight="1" x14ac:dyDescent="0.25">
      <c r="A14" s="148" t="s">
        <v>990</v>
      </c>
      <c r="B14" s="109" t="s">
        <v>506</v>
      </c>
      <c r="C14" s="23">
        <v>36</v>
      </c>
      <c r="D14" s="24">
        <f t="shared" si="1"/>
        <v>370</v>
      </c>
      <c r="E14" s="100">
        <v>12</v>
      </c>
      <c r="F14" s="101">
        <f t="shared" si="2"/>
        <v>56</v>
      </c>
      <c r="G14" s="145">
        <f t="shared" si="0"/>
        <v>48</v>
      </c>
      <c r="H14" s="104">
        <f t="shared" si="3"/>
        <v>426</v>
      </c>
    </row>
    <row r="15" spans="1:8" s="9" customFormat="1" ht="20.100000000000001" customHeight="1" x14ac:dyDescent="0.25">
      <c r="A15" s="148" t="s">
        <v>991</v>
      </c>
      <c r="B15" s="109" t="s">
        <v>507</v>
      </c>
      <c r="C15" s="23">
        <v>40</v>
      </c>
      <c r="D15" s="24">
        <f t="shared" si="1"/>
        <v>410</v>
      </c>
      <c r="E15" s="100">
        <v>8</v>
      </c>
      <c r="F15" s="101">
        <f t="shared" si="2"/>
        <v>64</v>
      </c>
      <c r="G15" s="145">
        <f t="shared" si="0"/>
        <v>48</v>
      </c>
      <c r="H15" s="104">
        <f t="shared" si="3"/>
        <v>474</v>
      </c>
    </row>
    <row r="16" spans="1:8" ht="20.100000000000001" customHeight="1" x14ac:dyDescent="0.25">
      <c r="A16" s="148" t="s">
        <v>992</v>
      </c>
      <c r="B16" s="109" t="s">
        <v>508</v>
      </c>
      <c r="C16" s="23">
        <v>36</v>
      </c>
      <c r="D16" s="24">
        <f t="shared" si="1"/>
        <v>446</v>
      </c>
      <c r="E16" s="100">
        <v>2</v>
      </c>
      <c r="F16" s="101">
        <f t="shared" si="2"/>
        <v>66</v>
      </c>
      <c r="G16" s="145">
        <f t="shared" si="0"/>
        <v>38</v>
      </c>
      <c r="H16" s="104">
        <f t="shared" si="3"/>
        <v>512</v>
      </c>
    </row>
    <row r="17" spans="1:8" ht="20.100000000000001" customHeight="1" x14ac:dyDescent="0.25">
      <c r="A17" s="148" t="s">
        <v>993</v>
      </c>
      <c r="B17" s="109" t="s">
        <v>509</v>
      </c>
      <c r="C17" s="23">
        <v>32</v>
      </c>
      <c r="D17" s="24">
        <f t="shared" si="1"/>
        <v>478</v>
      </c>
      <c r="E17" s="100">
        <v>4</v>
      </c>
      <c r="F17" s="101">
        <f t="shared" si="2"/>
        <v>70</v>
      </c>
      <c r="G17" s="145">
        <f t="shared" si="0"/>
        <v>36</v>
      </c>
      <c r="H17" s="104">
        <f>G17+H16</f>
        <v>548</v>
      </c>
    </row>
    <row r="18" spans="1:8" ht="20.100000000000001" customHeight="1" x14ac:dyDescent="0.25">
      <c r="A18" s="148" t="s">
        <v>994</v>
      </c>
      <c r="B18" s="109" t="s">
        <v>510</v>
      </c>
      <c r="C18" s="23">
        <v>12</v>
      </c>
      <c r="D18" s="24">
        <f t="shared" si="1"/>
        <v>490</v>
      </c>
      <c r="E18" s="100">
        <v>0</v>
      </c>
      <c r="F18" s="101">
        <f t="shared" si="2"/>
        <v>70</v>
      </c>
      <c r="G18" s="145">
        <f t="shared" si="0"/>
        <v>12</v>
      </c>
      <c r="H18" s="104">
        <f>G18+H17</f>
        <v>560</v>
      </c>
    </row>
    <row r="19" spans="1:8" ht="19.899999999999999" customHeight="1" x14ac:dyDescent="0.25">
      <c r="A19" s="149"/>
      <c r="B19" s="146" t="s">
        <v>6</v>
      </c>
      <c r="C19" s="108">
        <f>SUM(C2:C18)</f>
        <v>490</v>
      </c>
      <c r="D19" s="108"/>
      <c r="E19" s="107">
        <f>SUM(E2:E18)</f>
        <v>70</v>
      </c>
      <c r="F19" s="107"/>
      <c r="G19" s="106">
        <f>SUM(G2:G18)</f>
        <v>560</v>
      </c>
      <c r="H19" s="106"/>
    </row>
    <row r="20" spans="1:8" ht="19.899999999999999" customHeight="1" x14ac:dyDescent="0.25">
      <c r="B20" s="50"/>
      <c r="C20" s="50"/>
      <c r="D20" s="50"/>
      <c r="E20" s="50"/>
      <c r="F20" s="50"/>
      <c r="G20" s="50"/>
      <c r="H20" s="50"/>
    </row>
    <row r="21" spans="1:8" ht="19.899999999999999" customHeight="1" x14ac:dyDescent="0.25">
      <c r="B21" s="50"/>
      <c r="C21" s="50"/>
      <c r="D21" s="50"/>
      <c r="E21" s="50"/>
      <c r="F21" s="50"/>
      <c r="G21" s="50"/>
      <c r="H21" s="50"/>
    </row>
    <row r="22" spans="1:8" ht="19.899999999999999" customHeight="1" x14ac:dyDescent="0.25">
      <c r="B22" s="50"/>
      <c r="C22" s="50"/>
      <c r="D22" s="50"/>
      <c r="E22" s="50"/>
      <c r="F22" s="50"/>
      <c r="G22" s="50"/>
      <c r="H22" s="50"/>
    </row>
    <row r="23" spans="1:8" ht="19.899999999999999" customHeight="1" x14ac:dyDescent="0.25">
      <c r="B23" s="50"/>
      <c r="C23" s="50"/>
      <c r="D23" s="50"/>
      <c r="E23" s="50"/>
      <c r="F23" s="50"/>
      <c r="G23" s="50"/>
      <c r="H23" s="50"/>
    </row>
    <row r="24" spans="1:8" ht="19.899999999999999" customHeight="1" x14ac:dyDescent="0.25">
      <c r="B24" s="50"/>
      <c r="C24" s="50"/>
      <c r="D24" s="50"/>
      <c r="E24" s="50"/>
      <c r="F24" s="50"/>
      <c r="G24" s="50"/>
      <c r="H24" s="50"/>
    </row>
    <row r="25" spans="1:8" ht="19.899999999999999" customHeight="1" x14ac:dyDescent="0.25">
      <c r="B25" s="50"/>
      <c r="C25" s="50"/>
      <c r="D25" s="50"/>
      <c r="E25" s="50"/>
      <c r="F25" s="50"/>
      <c r="G25" s="50"/>
      <c r="H25" s="50"/>
    </row>
    <row r="26" spans="1:8" ht="19.899999999999999" customHeight="1" x14ac:dyDescent="0.25">
      <c r="B26" s="50"/>
      <c r="C26" s="50"/>
      <c r="D26" s="50"/>
      <c r="E26" s="50"/>
      <c r="F26" s="50"/>
      <c r="G26" s="50"/>
      <c r="H26" s="50"/>
    </row>
    <row r="27" spans="1:8" ht="19.899999999999999" customHeight="1" x14ac:dyDescent="0.25">
      <c r="B27" s="50"/>
      <c r="C27" s="50"/>
      <c r="D27" s="50"/>
      <c r="E27" s="50"/>
      <c r="F27" s="50"/>
      <c r="G27" s="50"/>
      <c r="H27" s="50"/>
    </row>
    <row r="28" spans="1:8" ht="19.899999999999999" customHeight="1" x14ac:dyDescent="0.25">
      <c r="B28" s="50"/>
      <c r="C28" s="50"/>
      <c r="D28" s="50"/>
      <c r="E28" s="50"/>
      <c r="F28" s="50"/>
      <c r="G28" s="50"/>
      <c r="H28" s="50"/>
    </row>
    <row r="29" spans="1:8" ht="19.899999999999999" customHeight="1" x14ac:dyDescent="0.25">
      <c r="B29" s="50"/>
      <c r="C29" s="50"/>
      <c r="D29" s="50"/>
      <c r="E29" s="50"/>
      <c r="F29" s="50"/>
      <c r="G29" s="50"/>
      <c r="H29" s="50"/>
    </row>
    <row r="30" spans="1:8" ht="19.899999999999999" customHeight="1" x14ac:dyDescent="0.25">
      <c r="B30" s="50"/>
      <c r="C30" s="50"/>
      <c r="D30" s="50"/>
      <c r="E30" s="50"/>
      <c r="F30" s="50"/>
      <c r="G30" s="50"/>
      <c r="H30" s="50"/>
    </row>
    <row r="31" spans="1:8" ht="19.899999999999999" customHeight="1" x14ac:dyDescent="0.25">
      <c r="B31" s="50"/>
      <c r="C31" s="50"/>
      <c r="D31" s="50"/>
      <c r="E31" s="50"/>
      <c r="F31" s="50"/>
      <c r="G31" s="50"/>
      <c r="H31" s="50"/>
    </row>
    <row r="32" spans="1:8" ht="19.899999999999999" customHeight="1" x14ac:dyDescent="0.25">
      <c r="B32" s="50"/>
      <c r="C32" s="50"/>
      <c r="D32" s="50"/>
      <c r="E32" s="50"/>
      <c r="F32" s="50"/>
      <c r="G32" s="50"/>
      <c r="H32" s="50"/>
    </row>
    <row r="33" spans="2:8" ht="19.899999999999999" customHeight="1" x14ac:dyDescent="0.25">
      <c r="B33" s="50"/>
      <c r="C33" s="50"/>
      <c r="D33" s="50"/>
      <c r="E33" s="50"/>
      <c r="F33" s="50"/>
      <c r="G33" s="50"/>
      <c r="H33" s="50"/>
    </row>
    <row r="34" spans="2:8" ht="19.899999999999999" customHeight="1" x14ac:dyDescent="0.25">
      <c r="B34" s="50"/>
      <c r="C34" s="50"/>
      <c r="D34" s="50"/>
      <c r="E34" s="50"/>
      <c r="F34" s="50"/>
      <c r="G34" s="50"/>
      <c r="H34" s="50"/>
    </row>
    <row r="35" spans="2:8" ht="19.899999999999999" customHeight="1" x14ac:dyDescent="0.25">
      <c r="B35" s="50"/>
      <c r="C35" s="50"/>
      <c r="D35" s="50"/>
      <c r="E35" s="50"/>
      <c r="F35" s="50"/>
      <c r="G35" s="50"/>
      <c r="H35" s="50"/>
    </row>
    <row r="36" spans="2:8" ht="19.899999999999999" customHeight="1" x14ac:dyDescent="0.25">
      <c r="B36" s="50"/>
      <c r="C36" s="50"/>
      <c r="D36" s="50"/>
      <c r="E36" s="50"/>
      <c r="F36" s="50"/>
      <c r="G36" s="50"/>
      <c r="H36" s="50"/>
    </row>
    <row r="37" spans="2:8" ht="19.899999999999999" customHeight="1" x14ac:dyDescent="0.25">
      <c r="B37" s="50"/>
      <c r="C37" s="50"/>
      <c r="D37" s="50"/>
      <c r="E37" s="50"/>
      <c r="F37" s="50"/>
      <c r="G37" s="50"/>
      <c r="H37" s="50"/>
    </row>
    <row r="38" spans="2:8" ht="19.899999999999999" customHeight="1" x14ac:dyDescent="0.25">
      <c r="B38" s="50"/>
      <c r="C38" s="50"/>
      <c r="D38" s="50"/>
      <c r="E38" s="50"/>
      <c r="F38" s="50"/>
      <c r="G38" s="50"/>
      <c r="H38" s="50"/>
    </row>
    <row r="39" spans="2:8" ht="19.899999999999999" customHeight="1" x14ac:dyDescent="0.25">
      <c r="B39" s="50"/>
      <c r="C39" s="50"/>
      <c r="D39" s="50"/>
      <c r="E39" s="50"/>
      <c r="F39" s="50"/>
      <c r="G39" s="50"/>
      <c r="H39" s="50"/>
    </row>
    <row r="40" spans="2:8" ht="19.899999999999999" customHeight="1" x14ac:dyDescent="0.25">
      <c r="B40" s="50"/>
      <c r="C40" s="50"/>
      <c r="D40" s="50"/>
      <c r="E40" s="50"/>
      <c r="F40" s="50"/>
      <c r="G40" s="50"/>
      <c r="H40" s="50"/>
    </row>
    <row r="41" spans="2:8" ht="19.899999999999999" customHeight="1" x14ac:dyDescent="0.25">
      <c r="B41" s="50"/>
      <c r="C41" s="50"/>
      <c r="D41" s="50"/>
      <c r="E41" s="50"/>
      <c r="F41" s="50"/>
      <c r="G41" s="50"/>
      <c r="H41" s="50"/>
    </row>
    <row r="42" spans="2:8" ht="19.899999999999999" customHeight="1" x14ac:dyDescent="0.25">
      <c r="B42" s="50"/>
      <c r="C42" s="50"/>
      <c r="D42" s="50"/>
      <c r="E42" s="50"/>
      <c r="F42" s="50"/>
      <c r="G42" s="50"/>
      <c r="H42" s="50"/>
    </row>
    <row r="43" spans="2:8" ht="19.899999999999999" customHeight="1" x14ac:dyDescent="0.25">
      <c r="B43" s="50"/>
      <c r="C43" s="50"/>
      <c r="D43" s="50"/>
      <c r="E43" s="50"/>
      <c r="F43" s="50"/>
      <c r="G43" s="50"/>
      <c r="H43" s="50"/>
    </row>
    <row r="44" spans="2:8" ht="19.899999999999999" customHeight="1" x14ac:dyDescent="0.25">
      <c r="B44" s="50"/>
      <c r="C44" s="50"/>
      <c r="D44" s="50"/>
      <c r="E44" s="50"/>
      <c r="F44" s="50"/>
      <c r="G44" s="50"/>
      <c r="H44" s="50"/>
    </row>
    <row r="45" spans="2:8" ht="19.899999999999999" customHeight="1" x14ac:dyDescent="0.25">
      <c r="B45" s="50"/>
      <c r="C45" s="50"/>
      <c r="D45" s="50"/>
      <c r="E45" s="50"/>
      <c r="F45" s="50"/>
      <c r="G45" s="50"/>
      <c r="H45" s="50"/>
    </row>
    <row r="46" spans="2:8" ht="19.899999999999999" customHeight="1" x14ac:dyDescent="0.25">
      <c r="B46" s="50"/>
      <c r="C46" s="50"/>
      <c r="D46" s="50"/>
      <c r="E46" s="50"/>
      <c r="F46" s="50"/>
      <c r="G46" s="50"/>
      <c r="H46" s="50"/>
    </row>
    <row r="47" spans="2:8" ht="19.899999999999999" customHeight="1" x14ac:dyDescent="0.25">
      <c r="B47" s="50"/>
      <c r="C47" s="50"/>
      <c r="D47" s="50"/>
      <c r="E47" s="50"/>
      <c r="F47" s="50"/>
      <c r="G47" s="50"/>
      <c r="H47" s="50"/>
    </row>
    <row r="48" spans="2:8" ht="19.899999999999999" customHeight="1" x14ac:dyDescent="0.25">
      <c r="B48" s="50"/>
      <c r="C48" s="50"/>
      <c r="D48" s="50"/>
      <c r="E48" s="50"/>
      <c r="F48" s="50"/>
      <c r="G48" s="50"/>
      <c r="H48" s="50"/>
    </row>
    <row r="49" spans="2:8" ht="19.899999999999999" customHeight="1" x14ac:dyDescent="0.25">
      <c r="B49" s="50"/>
      <c r="C49" s="50"/>
      <c r="D49" s="50"/>
      <c r="E49" s="50"/>
      <c r="F49" s="50"/>
      <c r="G49" s="50"/>
      <c r="H49" s="50"/>
    </row>
    <row r="50" spans="2:8" ht="19.899999999999999" customHeight="1" x14ac:dyDescent="0.25">
      <c r="B50" s="50"/>
      <c r="C50" s="50"/>
      <c r="D50" s="50"/>
      <c r="E50" s="50"/>
      <c r="F50" s="50"/>
      <c r="G50" s="50"/>
      <c r="H50" s="50"/>
    </row>
    <row r="51" spans="2:8" ht="19.899999999999999" customHeight="1" x14ac:dyDescent="0.25">
      <c r="B51" s="50"/>
      <c r="C51" s="50"/>
      <c r="D51" s="50"/>
      <c r="E51" s="50"/>
      <c r="F51" s="50"/>
      <c r="G51" s="50"/>
      <c r="H51" s="50"/>
    </row>
    <row r="52" spans="2:8" ht="19.899999999999999" customHeight="1" x14ac:dyDescent="0.25">
      <c r="B52" s="50"/>
      <c r="C52" s="50"/>
      <c r="D52" s="50"/>
      <c r="E52" s="50"/>
      <c r="F52" s="50"/>
      <c r="G52" s="50"/>
      <c r="H52" s="50"/>
    </row>
    <row r="53" spans="2:8" ht="19.899999999999999" customHeight="1" x14ac:dyDescent="0.25">
      <c r="B53" s="50"/>
      <c r="C53" s="50"/>
      <c r="D53" s="50"/>
      <c r="E53" s="50"/>
      <c r="F53" s="50"/>
      <c r="G53" s="50"/>
      <c r="H53" s="50"/>
    </row>
    <row r="54" spans="2:8" ht="19.899999999999999" customHeight="1" x14ac:dyDescent="0.25">
      <c r="B54" s="50"/>
      <c r="C54" s="50"/>
      <c r="D54" s="50"/>
      <c r="E54" s="50"/>
      <c r="F54" s="50"/>
      <c r="G54" s="50"/>
      <c r="H54" s="50"/>
    </row>
    <row r="55" spans="2:8" ht="19.899999999999999" customHeight="1" x14ac:dyDescent="0.25">
      <c r="B55" s="50"/>
      <c r="C55" s="50"/>
      <c r="D55" s="50"/>
      <c r="E55" s="50"/>
      <c r="F55" s="50"/>
      <c r="G55" s="50"/>
      <c r="H55" s="50"/>
    </row>
    <row r="56" spans="2:8" ht="19.899999999999999" customHeight="1" x14ac:dyDescent="0.25">
      <c r="B56" s="50"/>
      <c r="C56" s="50"/>
      <c r="D56" s="50"/>
      <c r="E56" s="50"/>
      <c r="F56" s="50"/>
      <c r="G56" s="50"/>
      <c r="H56" s="50"/>
    </row>
    <row r="57" spans="2:8" ht="19.899999999999999" customHeight="1" x14ac:dyDescent="0.25">
      <c r="B57" s="50"/>
      <c r="C57" s="50"/>
      <c r="D57" s="50"/>
      <c r="E57" s="50"/>
      <c r="F57" s="50"/>
      <c r="G57" s="50"/>
      <c r="H57" s="50"/>
    </row>
    <row r="58" spans="2:8" ht="19.899999999999999" customHeight="1" x14ac:dyDescent="0.25">
      <c r="B58" s="50"/>
      <c r="C58" s="50"/>
      <c r="D58" s="50"/>
      <c r="E58" s="50"/>
      <c r="F58" s="50"/>
      <c r="G58" s="50"/>
      <c r="H58" s="50"/>
    </row>
    <row r="59" spans="2:8" ht="19.899999999999999" customHeight="1" x14ac:dyDescent="0.25">
      <c r="B59" s="50"/>
      <c r="C59" s="50"/>
      <c r="D59" s="50"/>
      <c r="E59" s="50"/>
      <c r="F59" s="50"/>
      <c r="G59" s="50"/>
      <c r="H59" s="50"/>
    </row>
    <row r="60" spans="2:8" ht="19.899999999999999" customHeight="1" x14ac:dyDescent="0.25">
      <c r="B60" s="50"/>
      <c r="C60" s="50"/>
      <c r="D60" s="50"/>
      <c r="E60" s="50"/>
      <c r="F60" s="50"/>
      <c r="G60" s="50"/>
      <c r="H60" s="50"/>
    </row>
    <row r="61" spans="2:8" ht="19.899999999999999" customHeight="1" x14ac:dyDescent="0.25">
      <c r="B61" s="50"/>
      <c r="C61" s="50"/>
      <c r="D61" s="50"/>
      <c r="E61" s="50"/>
      <c r="F61" s="50"/>
      <c r="G61" s="50"/>
      <c r="H61" s="50"/>
    </row>
    <row r="62" spans="2:8" ht="19.899999999999999" customHeight="1" x14ac:dyDescent="0.25">
      <c r="B62" s="50"/>
      <c r="C62" s="50"/>
      <c r="D62" s="50"/>
      <c r="E62" s="50"/>
      <c r="F62" s="50"/>
      <c r="G62" s="50"/>
      <c r="H62" s="50"/>
    </row>
    <row r="63" spans="2:8" ht="19.899999999999999" customHeight="1" x14ac:dyDescent="0.25">
      <c r="B63" s="50"/>
      <c r="C63" s="50"/>
      <c r="D63" s="50"/>
      <c r="E63" s="50"/>
      <c r="F63" s="50"/>
      <c r="G63" s="50"/>
      <c r="H63" s="50"/>
    </row>
    <row r="64" spans="2:8" ht="19.899999999999999" customHeight="1" x14ac:dyDescent="0.25">
      <c r="B64" s="50"/>
      <c r="C64" s="50"/>
      <c r="D64" s="50"/>
      <c r="E64" s="50"/>
      <c r="F64" s="50"/>
      <c r="G64" s="50"/>
      <c r="H64" s="50"/>
    </row>
    <row r="65" spans="2:8" ht="19.899999999999999" customHeight="1" x14ac:dyDescent="0.25">
      <c r="B65" s="50"/>
      <c r="C65" s="50"/>
      <c r="D65" s="50"/>
      <c r="E65" s="50"/>
      <c r="F65" s="50"/>
      <c r="G65" s="50"/>
      <c r="H65" s="50"/>
    </row>
    <row r="66" spans="2:8" ht="19.899999999999999" customHeight="1" x14ac:dyDescent="0.25">
      <c r="B66" s="50"/>
      <c r="C66" s="50"/>
      <c r="D66" s="50"/>
      <c r="E66" s="50"/>
      <c r="F66" s="50"/>
      <c r="G66" s="50"/>
      <c r="H66" s="50"/>
    </row>
    <row r="67" spans="2:8" ht="19.899999999999999" customHeight="1" x14ac:dyDescent="0.25">
      <c r="B67" s="50"/>
      <c r="C67" s="50"/>
      <c r="D67" s="50"/>
      <c r="E67" s="50"/>
      <c r="F67" s="50"/>
      <c r="G67" s="50"/>
      <c r="H67" s="50"/>
    </row>
    <row r="68" spans="2:8" ht="19.899999999999999" customHeight="1" x14ac:dyDescent="0.25">
      <c r="B68" s="50"/>
      <c r="C68" s="50"/>
      <c r="D68" s="50"/>
      <c r="E68" s="50"/>
      <c r="F68" s="50"/>
      <c r="G68" s="50"/>
      <c r="H68" s="50"/>
    </row>
    <row r="69" spans="2:8" ht="19.899999999999999" customHeight="1" x14ac:dyDescent="0.25">
      <c r="B69" s="50"/>
      <c r="C69" s="50"/>
      <c r="D69" s="50"/>
      <c r="E69" s="50"/>
      <c r="F69" s="50"/>
      <c r="G69" s="50"/>
      <c r="H69" s="50"/>
    </row>
    <row r="70" spans="2:8" ht="19.899999999999999" customHeight="1" x14ac:dyDescent="0.25">
      <c r="B70" s="50"/>
      <c r="C70" s="50"/>
      <c r="D70" s="50"/>
      <c r="E70" s="50"/>
      <c r="F70" s="50"/>
      <c r="G70" s="50"/>
      <c r="H70" s="50"/>
    </row>
    <row r="71" spans="2:8" ht="19.899999999999999" customHeight="1" x14ac:dyDescent="0.25">
      <c r="B71" s="50"/>
      <c r="C71" s="50"/>
      <c r="D71" s="50"/>
      <c r="E71" s="50"/>
      <c r="F71" s="50"/>
      <c r="G71" s="50"/>
      <c r="H71" s="50"/>
    </row>
    <row r="72" spans="2:8" ht="19.899999999999999" customHeight="1" x14ac:dyDescent="0.25">
      <c r="B72" s="50"/>
      <c r="C72" s="50"/>
      <c r="D72" s="50"/>
      <c r="E72" s="50"/>
      <c r="F72" s="50"/>
      <c r="G72" s="50"/>
      <c r="H72" s="50"/>
    </row>
    <row r="73" spans="2:8" ht="19.899999999999999" customHeight="1" x14ac:dyDescent="0.25">
      <c r="B73" s="50"/>
      <c r="C73" s="50"/>
      <c r="D73" s="50"/>
      <c r="E73" s="50"/>
      <c r="F73" s="50"/>
      <c r="G73" s="50"/>
      <c r="H73" s="50"/>
    </row>
    <row r="74" spans="2:8" ht="19.899999999999999" customHeight="1" x14ac:dyDescent="0.25">
      <c r="B74" s="50"/>
      <c r="C74" s="50"/>
      <c r="D74" s="50"/>
      <c r="E74" s="50"/>
      <c r="F74" s="50"/>
      <c r="G74" s="50"/>
      <c r="H74" s="50"/>
    </row>
    <row r="75" spans="2:8" ht="19.899999999999999" customHeight="1" x14ac:dyDescent="0.25">
      <c r="B75" s="50"/>
      <c r="C75" s="50"/>
      <c r="D75" s="50"/>
      <c r="E75" s="50"/>
      <c r="F75" s="50"/>
      <c r="G75" s="50"/>
      <c r="H75" s="50"/>
    </row>
    <row r="76" spans="2:8" ht="19.899999999999999" customHeight="1" x14ac:dyDescent="0.25">
      <c r="B76" s="50"/>
      <c r="C76" s="50"/>
      <c r="D76" s="50"/>
      <c r="E76" s="50"/>
      <c r="F76" s="50"/>
      <c r="G76" s="50"/>
      <c r="H76" s="50"/>
    </row>
    <row r="77" spans="2:8" ht="19.899999999999999" customHeight="1" x14ac:dyDescent="0.25">
      <c r="B77" s="50"/>
      <c r="C77" s="50"/>
      <c r="D77" s="50"/>
      <c r="E77" s="50"/>
      <c r="F77" s="50"/>
      <c r="G77" s="50"/>
      <c r="H77" s="50"/>
    </row>
    <row r="78" spans="2:8" ht="19.899999999999999" customHeight="1" x14ac:dyDescent="0.25">
      <c r="B78" s="50"/>
      <c r="C78" s="50"/>
      <c r="D78" s="50"/>
      <c r="E78" s="50"/>
      <c r="F78" s="50"/>
      <c r="G78" s="50"/>
      <c r="H78" s="50"/>
    </row>
    <row r="79" spans="2:8" ht="19.899999999999999" customHeight="1" x14ac:dyDescent="0.25">
      <c r="B79" s="50"/>
      <c r="C79" s="50"/>
      <c r="D79" s="50"/>
      <c r="E79" s="50"/>
      <c r="F79" s="50"/>
      <c r="G79" s="50"/>
      <c r="H79" s="50"/>
    </row>
    <row r="80" spans="2:8" ht="19.899999999999999" customHeight="1" x14ac:dyDescent="0.25">
      <c r="B80" s="50"/>
      <c r="C80" s="50"/>
      <c r="D80" s="50"/>
      <c r="E80" s="50"/>
      <c r="F80" s="50"/>
      <c r="G80" s="50"/>
      <c r="H80" s="50"/>
    </row>
    <row r="81" spans="2:8" ht="19.899999999999999" customHeight="1" x14ac:dyDescent="0.25">
      <c r="B81" s="50"/>
      <c r="C81" s="50"/>
      <c r="D81" s="50"/>
      <c r="E81" s="50"/>
      <c r="F81" s="50"/>
      <c r="G81" s="50"/>
      <c r="H81" s="50"/>
    </row>
    <row r="82" spans="2:8" ht="19.899999999999999" customHeight="1" x14ac:dyDescent="0.25">
      <c r="B82" s="50"/>
      <c r="C82" s="50"/>
      <c r="D82" s="50"/>
      <c r="E82" s="50"/>
      <c r="F82" s="50"/>
      <c r="G82" s="50"/>
      <c r="H82" s="50"/>
    </row>
    <row r="83" spans="2:8" ht="19.899999999999999" customHeight="1" x14ac:dyDescent="0.25">
      <c r="B83" s="50"/>
      <c r="C83" s="50"/>
      <c r="D83" s="50"/>
      <c r="E83" s="50"/>
      <c r="F83" s="50"/>
      <c r="G83" s="50"/>
      <c r="H83" s="50"/>
    </row>
    <row r="84" spans="2:8" ht="19.899999999999999" customHeight="1" x14ac:dyDescent="0.25">
      <c r="B84" s="50"/>
      <c r="C84" s="50"/>
      <c r="D84" s="50"/>
      <c r="E84" s="50"/>
      <c r="F84" s="50"/>
      <c r="G84" s="50"/>
      <c r="H84" s="50"/>
    </row>
    <row r="85" spans="2:8" ht="19.899999999999999" customHeight="1" x14ac:dyDescent="0.25">
      <c r="B85" s="50"/>
      <c r="C85" s="50"/>
      <c r="D85" s="50"/>
      <c r="E85" s="50"/>
      <c r="F85" s="50"/>
      <c r="G85" s="50"/>
      <c r="H85" s="50"/>
    </row>
    <row r="86" spans="2:8" ht="19.899999999999999" customHeight="1" x14ac:dyDescent="0.25">
      <c r="B86" s="50"/>
      <c r="C86" s="50"/>
      <c r="D86" s="50"/>
      <c r="E86" s="50"/>
      <c r="F86" s="50"/>
      <c r="G86" s="50"/>
      <c r="H86" s="50"/>
    </row>
    <row r="87" spans="2:8" ht="19.899999999999999" customHeight="1" x14ac:dyDescent="0.25">
      <c r="B87" s="50"/>
      <c r="C87" s="50"/>
      <c r="D87" s="50"/>
      <c r="E87" s="50"/>
      <c r="F87" s="50"/>
      <c r="G87" s="50"/>
      <c r="H87" s="50"/>
    </row>
    <row r="88" spans="2:8" ht="19.899999999999999" customHeight="1" x14ac:dyDescent="0.25">
      <c r="B88" s="50"/>
      <c r="C88" s="50"/>
      <c r="D88" s="50"/>
      <c r="E88" s="50"/>
      <c r="F88" s="50"/>
      <c r="G88" s="50"/>
      <c r="H88" s="50"/>
    </row>
    <row r="89" spans="2:8" ht="19.899999999999999" customHeight="1" x14ac:dyDescent="0.25">
      <c r="B89" s="50"/>
      <c r="C89" s="50"/>
      <c r="D89" s="50"/>
      <c r="E89" s="50"/>
      <c r="F89" s="50"/>
      <c r="G89" s="50"/>
      <c r="H89" s="50"/>
    </row>
    <row r="90" spans="2:8" ht="19.899999999999999" customHeight="1" x14ac:dyDescent="0.25">
      <c r="B90" s="50"/>
      <c r="C90" s="50"/>
      <c r="D90" s="50"/>
      <c r="E90" s="50"/>
      <c r="F90" s="50"/>
      <c r="G90" s="50"/>
      <c r="H90" s="50"/>
    </row>
    <row r="91" spans="2:8" ht="19.899999999999999" customHeight="1" x14ac:dyDescent="0.25">
      <c r="B91" s="50"/>
      <c r="C91" s="50"/>
      <c r="D91" s="50"/>
      <c r="E91" s="50"/>
      <c r="F91" s="50"/>
      <c r="G91" s="50"/>
      <c r="H91" s="50"/>
    </row>
    <row r="92" spans="2:8" ht="19.899999999999999" customHeight="1" x14ac:dyDescent="0.25">
      <c r="B92" s="50"/>
      <c r="C92" s="50"/>
      <c r="D92" s="50"/>
      <c r="E92" s="50"/>
      <c r="F92" s="50"/>
      <c r="G92" s="50"/>
      <c r="H92" s="50"/>
    </row>
    <row r="93" spans="2:8" ht="19.899999999999999" customHeight="1" x14ac:dyDescent="0.25">
      <c r="B93" s="50"/>
      <c r="C93" s="50"/>
      <c r="D93" s="50"/>
      <c r="E93" s="50"/>
      <c r="F93" s="50"/>
      <c r="G93" s="50"/>
      <c r="H93" s="50"/>
    </row>
    <row r="94" spans="2:8" ht="19.899999999999999" customHeight="1" x14ac:dyDescent="0.25">
      <c r="B94" s="50"/>
      <c r="C94" s="50"/>
      <c r="D94" s="50"/>
      <c r="E94" s="50"/>
      <c r="F94" s="50"/>
      <c r="G94" s="50"/>
      <c r="H94" s="50"/>
    </row>
    <row r="95" spans="2:8" ht="19.899999999999999" customHeight="1" x14ac:dyDescent="0.25">
      <c r="B95" s="50"/>
      <c r="C95" s="50"/>
      <c r="D95" s="50"/>
      <c r="E95" s="50"/>
      <c r="F95" s="50"/>
      <c r="G95" s="50"/>
      <c r="H95" s="50"/>
    </row>
    <row r="96" spans="2:8" ht="19.899999999999999" customHeight="1" x14ac:dyDescent="0.25">
      <c r="B96" s="50"/>
      <c r="C96" s="50"/>
      <c r="D96" s="50"/>
      <c r="E96" s="50"/>
      <c r="F96" s="50"/>
      <c r="G96" s="50"/>
      <c r="H96" s="50"/>
    </row>
    <row r="97" spans="2:8" ht="19.899999999999999" customHeight="1" x14ac:dyDescent="0.25">
      <c r="B97" s="50"/>
      <c r="C97" s="50"/>
      <c r="D97" s="50"/>
      <c r="E97" s="50"/>
      <c r="F97" s="50"/>
      <c r="G97" s="50"/>
      <c r="H97" s="50"/>
    </row>
    <row r="98" spans="2:8" ht="19.899999999999999" customHeight="1" x14ac:dyDescent="0.25">
      <c r="B98" s="50"/>
      <c r="C98" s="50"/>
      <c r="D98" s="50"/>
      <c r="E98" s="50"/>
      <c r="F98" s="50"/>
      <c r="G98" s="50"/>
      <c r="H98" s="50"/>
    </row>
    <row r="99" spans="2:8" ht="19.899999999999999" customHeight="1" x14ac:dyDescent="0.25">
      <c r="B99" s="50"/>
      <c r="C99" s="50"/>
      <c r="D99" s="50"/>
      <c r="E99" s="50"/>
      <c r="F99" s="50"/>
      <c r="G99" s="50"/>
      <c r="H99" s="50"/>
    </row>
    <row r="100" spans="2:8" ht="19.899999999999999" customHeight="1" x14ac:dyDescent="0.25">
      <c r="B100" s="50"/>
      <c r="C100" s="50"/>
      <c r="D100" s="50"/>
      <c r="E100" s="50"/>
      <c r="F100" s="50"/>
      <c r="G100" s="50"/>
      <c r="H100" s="50"/>
    </row>
    <row r="101" spans="2:8" ht="19.899999999999999" customHeight="1" x14ac:dyDescent="0.25">
      <c r="B101" s="50"/>
      <c r="C101" s="50"/>
      <c r="D101" s="50"/>
      <c r="E101" s="50"/>
      <c r="F101" s="50"/>
      <c r="G101" s="50"/>
      <c r="H101" s="50"/>
    </row>
    <row r="102" spans="2:8" ht="19.899999999999999" customHeight="1" x14ac:dyDescent="0.25">
      <c r="B102" s="50"/>
      <c r="C102" s="50"/>
      <c r="D102" s="50"/>
      <c r="E102" s="50"/>
      <c r="F102" s="50"/>
      <c r="G102" s="50"/>
      <c r="H102" s="50"/>
    </row>
    <row r="103" spans="2:8" ht="19.899999999999999" customHeight="1" x14ac:dyDescent="0.25">
      <c r="B103" s="50"/>
      <c r="C103" s="50"/>
      <c r="D103" s="50"/>
      <c r="E103" s="50"/>
      <c r="F103" s="50"/>
      <c r="G103" s="50"/>
      <c r="H103" s="50"/>
    </row>
    <row r="104" spans="2:8" ht="19.899999999999999" customHeight="1" x14ac:dyDescent="0.25">
      <c r="B104" s="50"/>
      <c r="C104" s="50"/>
      <c r="D104" s="50"/>
      <c r="E104" s="50"/>
      <c r="F104" s="50"/>
      <c r="G104" s="50"/>
      <c r="H104" s="50"/>
    </row>
    <row r="105" spans="2:8" ht="19.899999999999999" customHeight="1" x14ac:dyDescent="0.25">
      <c r="B105" s="50"/>
      <c r="C105" s="50"/>
      <c r="D105" s="50"/>
      <c r="E105" s="50"/>
      <c r="F105" s="50"/>
      <c r="G105" s="50"/>
      <c r="H105" s="50"/>
    </row>
    <row r="106" spans="2:8" ht="19.899999999999999" customHeight="1" x14ac:dyDescent="0.25">
      <c r="B106" s="50"/>
      <c r="C106" s="50"/>
      <c r="D106" s="50"/>
      <c r="E106" s="50"/>
      <c r="F106" s="50"/>
      <c r="G106" s="50"/>
      <c r="H106" s="50"/>
    </row>
    <row r="107" spans="2:8" ht="19.899999999999999" customHeight="1" x14ac:dyDescent="0.25">
      <c r="B107" s="50"/>
      <c r="C107" s="50"/>
      <c r="D107" s="50"/>
      <c r="E107" s="50"/>
      <c r="F107" s="50"/>
      <c r="G107" s="50"/>
      <c r="H107" s="50"/>
    </row>
    <row r="108" spans="2:8" ht="19.899999999999999" customHeight="1" x14ac:dyDescent="0.25">
      <c r="B108" s="50"/>
      <c r="C108" s="50"/>
      <c r="D108" s="50"/>
      <c r="E108" s="50"/>
      <c r="F108" s="50"/>
      <c r="G108" s="50"/>
      <c r="H108" s="50"/>
    </row>
    <row r="109" spans="2:8" ht="19.899999999999999" customHeight="1" x14ac:dyDescent="0.25">
      <c r="B109" s="50"/>
      <c r="C109" s="50"/>
      <c r="D109" s="50"/>
      <c r="E109" s="50"/>
      <c r="F109" s="50"/>
      <c r="G109" s="50"/>
      <c r="H109" s="50"/>
    </row>
    <row r="110" spans="2:8" ht="19.899999999999999" customHeight="1" x14ac:dyDescent="0.25">
      <c r="B110" s="50"/>
      <c r="C110" s="50"/>
      <c r="D110" s="50"/>
      <c r="E110" s="50"/>
      <c r="F110" s="50"/>
      <c r="G110" s="50"/>
      <c r="H110" s="50"/>
    </row>
    <row r="111" spans="2:8" ht="19.899999999999999" customHeight="1" x14ac:dyDescent="0.25">
      <c r="B111" s="50"/>
      <c r="C111" s="50"/>
      <c r="D111" s="50"/>
      <c r="E111" s="50"/>
      <c r="F111" s="50"/>
      <c r="G111" s="50"/>
      <c r="H111" s="50"/>
    </row>
    <row r="112" spans="2:8" ht="19.899999999999999" customHeight="1" x14ac:dyDescent="0.25">
      <c r="B112" s="50"/>
      <c r="C112" s="50"/>
      <c r="D112" s="50"/>
      <c r="E112" s="50"/>
      <c r="F112" s="50"/>
      <c r="G112" s="50"/>
      <c r="H112" s="50"/>
    </row>
    <row r="113" spans="2:8" ht="19.899999999999999" customHeight="1" x14ac:dyDescent="0.25">
      <c r="B113" s="50"/>
      <c r="C113" s="50"/>
      <c r="D113" s="50"/>
      <c r="E113" s="50"/>
      <c r="F113" s="50"/>
      <c r="G113" s="50"/>
      <c r="H113" s="50"/>
    </row>
    <row r="114" spans="2:8" ht="19.899999999999999" customHeight="1" x14ac:dyDescent="0.25">
      <c r="B114" s="50"/>
      <c r="C114" s="50"/>
      <c r="D114" s="50"/>
      <c r="E114" s="50"/>
      <c r="F114" s="50"/>
      <c r="G114" s="50"/>
      <c r="H114" s="50"/>
    </row>
    <row r="115" spans="2:8" ht="19.899999999999999" customHeight="1" x14ac:dyDescent="0.25">
      <c r="B115" s="50"/>
      <c r="C115" s="50"/>
      <c r="D115" s="50"/>
      <c r="E115" s="50"/>
      <c r="F115" s="50"/>
      <c r="G115" s="50"/>
      <c r="H115" s="50"/>
    </row>
    <row r="116" spans="2:8" ht="19.899999999999999" customHeight="1" x14ac:dyDescent="0.25">
      <c r="B116" s="50"/>
      <c r="C116" s="50"/>
      <c r="D116" s="50"/>
      <c r="E116" s="50"/>
      <c r="F116" s="50"/>
      <c r="G116" s="50"/>
      <c r="H116" s="50"/>
    </row>
    <row r="117" spans="2:8" ht="19.899999999999999" customHeight="1" x14ac:dyDescent="0.25">
      <c r="B117" s="50"/>
      <c r="C117" s="50"/>
      <c r="D117" s="50"/>
      <c r="E117" s="50"/>
      <c r="F117" s="50"/>
      <c r="G117" s="50"/>
      <c r="H117" s="50"/>
    </row>
    <row r="118" spans="2:8" ht="19.899999999999999" customHeight="1" x14ac:dyDescent="0.25">
      <c r="B118" s="50"/>
      <c r="C118" s="50"/>
      <c r="D118" s="50"/>
      <c r="E118" s="50"/>
      <c r="F118" s="50"/>
      <c r="G118" s="50"/>
      <c r="H118" s="50"/>
    </row>
    <row r="119" spans="2:8" ht="19.899999999999999" customHeight="1" x14ac:dyDescent="0.25">
      <c r="B119" s="50"/>
      <c r="C119" s="50"/>
      <c r="D119" s="50"/>
      <c r="E119" s="50"/>
      <c r="F119" s="50"/>
      <c r="G119" s="50"/>
      <c r="H119" s="50"/>
    </row>
    <row r="120" spans="2:8" ht="19.899999999999999" customHeight="1" x14ac:dyDescent="0.25">
      <c r="B120" s="50"/>
      <c r="C120" s="50"/>
      <c r="D120" s="50"/>
      <c r="E120" s="50"/>
      <c r="F120" s="50"/>
      <c r="G120" s="50"/>
      <c r="H120" s="50"/>
    </row>
    <row r="121" spans="2:8" ht="19.899999999999999" customHeight="1" x14ac:dyDescent="0.25">
      <c r="B121" s="50"/>
      <c r="C121" s="50"/>
      <c r="D121" s="50"/>
      <c r="E121" s="50"/>
      <c r="F121" s="50"/>
      <c r="G121" s="50"/>
      <c r="H121" s="50"/>
    </row>
    <row r="122" spans="2:8" ht="19.899999999999999" customHeight="1" x14ac:dyDescent="0.25">
      <c r="B122" s="50"/>
      <c r="C122" s="50"/>
      <c r="D122" s="50"/>
      <c r="E122" s="50"/>
      <c r="F122" s="50"/>
      <c r="G122" s="50"/>
      <c r="H122" s="50"/>
    </row>
    <row r="123" spans="2:8" ht="19.899999999999999" customHeight="1" x14ac:dyDescent="0.25">
      <c r="B123" s="50"/>
      <c r="C123" s="50"/>
      <c r="D123" s="50"/>
      <c r="E123" s="50"/>
      <c r="F123" s="50"/>
      <c r="G123" s="50"/>
      <c r="H123" s="50"/>
    </row>
    <row r="124" spans="2:8" ht="19.899999999999999" customHeight="1" x14ac:dyDescent="0.25">
      <c r="B124" s="50"/>
      <c r="C124" s="50"/>
      <c r="D124" s="50"/>
      <c r="E124" s="50"/>
      <c r="F124" s="50"/>
      <c r="G124" s="50"/>
      <c r="H124" s="50"/>
    </row>
    <row r="125" spans="2:8" ht="19.899999999999999" customHeight="1" x14ac:dyDescent="0.25">
      <c r="B125" s="50"/>
      <c r="C125" s="50"/>
      <c r="D125" s="50"/>
      <c r="E125" s="50"/>
      <c r="F125" s="50"/>
      <c r="G125" s="50"/>
      <c r="H125" s="50"/>
    </row>
    <row r="126" spans="2:8" ht="19.899999999999999" customHeight="1" x14ac:dyDescent="0.25">
      <c r="B126" s="50"/>
      <c r="C126" s="50"/>
      <c r="D126" s="50"/>
      <c r="E126" s="50"/>
      <c r="F126" s="50"/>
      <c r="G126" s="50"/>
      <c r="H126" s="50"/>
    </row>
    <row r="127" spans="2:8" ht="19.899999999999999" customHeight="1" x14ac:dyDescent="0.25">
      <c r="B127" s="50"/>
      <c r="C127" s="50"/>
      <c r="D127" s="50"/>
      <c r="E127" s="50"/>
      <c r="F127" s="50"/>
      <c r="G127" s="50"/>
      <c r="H127" s="50"/>
    </row>
    <row r="128" spans="2:8" ht="19.899999999999999" customHeight="1" x14ac:dyDescent="0.25">
      <c r="B128" s="50"/>
      <c r="C128" s="50"/>
      <c r="D128" s="50"/>
      <c r="E128" s="50"/>
      <c r="F128" s="50"/>
      <c r="G128" s="50"/>
      <c r="H128" s="50"/>
    </row>
    <row r="129" spans="2:8" ht="19.899999999999999" customHeight="1" x14ac:dyDescent="0.25">
      <c r="B129" s="50"/>
      <c r="C129" s="50"/>
      <c r="D129" s="50"/>
      <c r="E129" s="50"/>
      <c r="F129" s="50"/>
      <c r="G129" s="50"/>
      <c r="H129" s="50"/>
    </row>
    <row r="130" spans="2:8" ht="19.899999999999999" customHeight="1" x14ac:dyDescent="0.25">
      <c r="B130" s="50"/>
      <c r="C130" s="50"/>
      <c r="D130" s="50"/>
      <c r="E130" s="50"/>
      <c r="F130" s="50"/>
      <c r="G130" s="50"/>
      <c r="H130" s="50"/>
    </row>
    <row r="131" spans="2:8" ht="19.899999999999999" customHeight="1" x14ac:dyDescent="0.25">
      <c r="B131" s="50"/>
      <c r="C131" s="50"/>
      <c r="D131" s="50"/>
      <c r="E131" s="50"/>
      <c r="F131" s="50"/>
      <c r="G131" s="50"/>
      <c r="H131" s="50"/>
    </row>
    <row r="132" spans="2:8" ht="19.899999999999999" customHeight="1" x14ac:dyDescent="0.25">
      <c r="B132" s="50"/>
      <c r="C132" s="50"/>
      <c r="D132" s="50"/>
      <c r="E132" s="50"/>
      <c r="F132" s="50"/>
      <c r="G132" s="50"/>
      <c r="H132" s="50"/>
    </row>
    <row r="133" spans="2:8" ht="19.899999999999999" customHeight="1" x14ac:dyDescent="0.25">
      <c r="B133" s="50"/>
      <c r="C133" s="50"/>
      <c r="D133" s="50"/>
      <c r="E133" s="50"/>
      <c r="F133" s="50"/>
      <c r="G133" s="50"/>
      <c r="H133" s="50"/>
    </row>
    <row r="134" spans="2:8" ht="19.899999999999999" customHeight="1" x14ac:dyDescent="0.25">
      <c r="B134" s="50"/>
      <c r="C134" s="50"/>
      <c r="D134" s="50"/>
      <c r="E134" s="50"/>
      <c r="F134" s="50"/>
      <c r="G134" s="50"/>
      <c r="H134" s="50"/>
    </row>
    <row r="135" spans="2:8" ht="19.899999999999999" customHeight="1" x14ac:dyDescent="0.25">
      <c r="B135" s="50"/>
      <c r="C135" s="50"/>
      <c r="D135" s="50"/>
      <c r="E135" s="50"/>
      <c r="F135" s="50"/>
      <c r="G135" s="50"/>
      <c r="H135" s="50"/>
    </row>
    <row r="136" spans="2:8" ht="19.899999999999999" customHeight="1" x14ac:dyDescent="0.25">
      <c r="B136" s="50"/>
      <c r="C136" s="50"/>
      <c r="D136" s="50"/>
      <c r="E136" s="50"/>
      <c r="F136" s="50"/>
      <c r="G136" s="50"/>
      <c r="H136" s="50"/>
    </row>
    <row r="137" spans="2:8" ht="19.899999999999999" customHeight="1" x14ac:dyDescent="0.25">
      <c r="B137" s="50"/>
      <c r="C137" s="50"/>
      <c r="D137" s="50"/>
      <c r="E137" s="50"/>
      <c r="F137" s="50"/>
      <c r="G137" s="50"/>
      <c r="H137" s="50"/>
    </row>
    <row r="138" spans="2:8" ht="19.899999999999999" customHeight="1" x14ac:dyDescent="0.25">
      <c r="B138" s="50"/>
      <c r="C138" s="50"/>
      <c r="D138" s="50"/>
      <c r="E138" s="50"/>
      <c r="F138" s="50"/>
      <c r="G138" s="50"/>
      <c r="H138" s="50"/>
    </row>
    <row r="139" spans="2:8" ht="19.899999999999999" customHeight="1" x14ac:dyDescent="0.25">
      <c r="B139" s="50"/>
      <c r="C139" s="50"/>
      <c r="D139" s="50"/>
      <c r="E139" s="50"/>
      <c r="F139" s="50"/>
      <c r="G139" s="50"/>
      <c r="H139" s="50"/>
    </row>
    <row r="140" spans="2:8" ht="19.899999999999999" customHeight="1" x14ac:dyDescent="0.25">
      <c r="B140" s="50"/>
      <c r="C140" s="50"/>
      <c r="D140" s="50"/>
      <c r="E140" s="50"/>
      <c r="F140" s="50"/>
      <c r="G140" s="50"/>
      <c r="H140" s="50"/>
    </row>
    <row r="141" spans="2:8" ht="19.899999999999999" customHeight="1" x14ac:dyDescent="0.25">
      <c r="B141" s="50"/>
      <c r="C141" s="50"/>
      <c r="D141" s="50"/>
      <c r="E141" s="50"/>
      <c r="F141" s="50"/>
      <c r="G141" s="50"/>
      <c r="H141" s="50"/>
    </row>
    <row r="142" spans="2:8" ht="19.899999999999999" customHeight="1" x14ac:dyDescent="0.25">
      <c r="B142" s="50"/>
      <c r="C142" s="50"/>
      <c r="D142" s="50"/>
      <c r="E142" s="50"/>
      <c r="F142" s="50"/>
      <c r="G142" s="50"/>
      <c r="H142" s="50"/>
    </row>
    <row r="143" spans="2:8" ht="19.899999999999999" customHeight="1" x14ac:dyDescent="0.25">
      <c r="B143" s="50"/>
      <c r="C143" s="50"/>
      <c r="D143" s="50"/>
      <c r="E143" s="50"/>
      <c r="F143" s="50"/>
      <c r="G143" s="50"/>
      <c r="H143" s="50"/>
    </row>
    <row r="144" spans="2:8" ht="19.899999999999999" customHeight="1" x14ac:dyDescent="0.25">
      <c r="B144" s="50"/>
      <c r="C144" s="50"/>
      <c r="D144" s="50"/>
      <c r="E144" s="50"/>
      <c r="F144" s="50"/>
      <c r="G144" s="50"/>
      <c r="H144" s="50"/>
    </row>
    <row r="145" spans="2:8" ht="19.899999999999999" customHeight="1" x14ac:dyDescent="0.25">
      <c r="B145" s="50"/>
      <c r="C145" s="50"/>
      <c r="D145" s="50"/>
      <c r="E145" s="50"/>
      <c r="F145" s="50"/>
      <c r="G145" s="50"/>
      <c r="H145" s="50"/>
    </row>
    <row r="146" spans="2:8" ht="19.899999999999999" customHeight="1" x14ac:dyDescent="0.25">
      <c r="B146" s="50"/>
      <c r="C146" s="50"/>
      <c r="D146" s="50"/>
      <c r="E146" s="50"/>
      <c r="F146" s="50"/>
      <c r="G146" s="50"/>
      <c r="H146" s="50"/>
    </row>
    <row r="147" spans="2:8" ht="19.899999999999999" customHeight="1" x14ac:dyDescent="0.25">
      <c r="B147" s="50"/>
      <c r="C147" s="50"/>
      <c r="D147" s="50"/>
      <c r="E147" s="50"/>
      <c r="F147" s="50"/>
      <c r="G147" s="50"/>
      <c r="H147" s="50"/>
    </row>
    <row r="148" spans="2:8" ht="19.899999999999999" customHeight="1" x14ac:dyDescent="0.25">
      <c r="B148" s="50"/>
      <c r="C148" s="50"/>
      <c r="D148" s="50"/>
      <c r="E148" s="50"/>
      <c r="F148" s="50"/>
      <c r="G148" s="50"/>
      <c r="H148" s="50"/>
    </row>
    <row r="149" spans="2:8" ht="19.899999999999999" customHeight="1" x14ac:dyDescent="0.25">
      <c r="B149" s="50"/>
      <c r="C149" s="50"/>
      <c r="D149" s="50"/>
      <c r="E149" s="50"/>
      <c r="F149" s="50"/>
      <c r="G149" s="50"/>
      <c r="H149" s="50"/>
    </row>
    <row r="150" spans="2:8" ht="19.899999999999999" customHeight="1" x14ac:dyDescent="0.25">
      <c r="B150" s="50"/>
      <c r="C150" s="50"/>
      <c r="D150" s="50"/>
      <c r="E150" s="50"/>
      <c r="F150" s="50"/>
      <c r="G150" s="50"/>
      <c r="H150" s="50"/>
    </row>
    <row r="151" spans="2:8" ht="19.899999999999999" customHeight="1" x14ac:dyDescent="0.25">
      <c r="B151" s="50"/>
      <c r="C151" s="50"/>
      <c r="D151" s="50"/>
      <c r="E151" s="50"/>
      <c r="F151" s="50"/>
      <c r="G151" s="50"/>
      <c r="H151" s="50"/>
    </row>
    <row r="152" spans="2:8" ht="19.899999999999999" customHeight="1" x14ac:dyDescent="0.25">
      <c r="B152" s="50"/>
      <c r="C152" s="50"/>
      <c r="D152" s="50"/>
      <c r="E152" s="50"/>
      <c r="F152" s="50"/>
      <c r="G152" s="50"/>
      <c r="H152" s="50"/>
    </row>
    <row r="153" spans="2:8" ht="19.899999999999999" customHeight="1" x14ac:dyDescent="0.25">
      <c r="B153" s="50"/>
      <c r="C153" s="50"/>
      <c r="D153" s="50"/>
      <c r="E153" s="50"/>
      <c r="F153" s="50"/>
      <c r="G153" s="50"/>
      <c r="H153" s="50"/>
    </row>
    <row r="154" spans="2:8" ht="19.899999999999999" customHeight="1" x14ac:dyDescent="0.25">
      <c r="B154" s="50"/>
      <c r="C154" s="50"/>
      <c r="D154" s="50"/>
      <c r="E154" s="50"/>
      <c r="F154" s="50"/>
      <c r="G154" s="50"/>
      <c r="H154" s="50"/>
    </row>
    <row r="155" spans="2:8" ht="19.899999999999999" customHeight="1" x14ac:dyDescent="0.25">
      <c r="B155" s="50"/>
      <c r="C155" s="50"/>
      <c r="D155" s="50"/>
      <c r="E155" s="50"/>
      <c r="F155" s="50"/>
      <c r="G155" s="50"/>
      <c r="H155" s="50"/>
    </row>
    <row r="156" spans="2:8" ht="19.899999999999999" customHeight="1" x14ac:dyDescent="0.25">
      <c r="B156" s="50"/>
      <c r="C156" s="50"/>
      <c r="D156" s="50"/>
      <c r="E156" s="50"/>
      <c r="F156" s="50"/>
      <c r="G156" s="50"/>
      <c r="H156" s="50"/>
    </row>
    <row r="157" spans="2:8" ht="19.899999999999999" customHeight="1" x14ac:dyDescent="0.25">
      <c r="B157" s="50"/>
      <c r="C157" s="50"/>
      <c r="D157" s="50"/>
      <c r="E157" s="50"/>
      <c r="F157" s="50"/>
      <c r="G157" s="50"/>
      <c r="H157" s="50"/>
    </row>
    <row r="158" spans="2:8" ht="19.899999999999999" customHeight="1" x14ac:dyDescent="0.25">
      <c r="B158" s="50"/>
      <c r="C158" s="50"/>
      <c r="D158" s="50"/>
      <c r="E158" s="50"/>
      <c r="F158" s="50"/>
      <c r="G158" s="50"/>
      <c r="H158" s="50"/>
    </row>
    <row r="159" spans="2:8" ht="19.899999999999999" customHeight="1" x14ac:dyDescent="0.25">
      <c r="B159" s="50"/>
      <c r="C159" s="50"/>
      <c r="D159" s="50"/>
      <c r="E159" s="50"/>
      <c r="F159" s="50"/>
      <c r="G159" s="50"/>
      <c r="H159" s="50"/>
    </row>
    <row r="160" spans="2:8" ht="19.899999999999999" customHeight="1" x14ac:dyDescent="0.25">
      <c r="B160" s="50"/>
      <c r="C160" s="50"/>
      <c r="D160" s="50"/>
      <c r="E160" s="50"/>
      <c r="F160" s="50"/>
      <c r="G160" s="50"/>
      <c r="H160" s="50"/>
    </row>
    <row r="161" spans="2:8" ht="19.899999999999999" customHeight="1" x14ac:dyDescent="0.25">
      <c r="B161" s="50"/>
      <c r="C161" s="50"/>
      <c r="D161" s="50"/>
      <c r="E161" s="50"/>
      <c r="F161" s="50"/>
      <c r="G161" s="50"/>
      <c r="H161" s="50"/>
    </row>
    <row r="162" spans="2:8" ht="19.899999999999999" customHeight="1" x14ac:dyDescent="0.25">
      <c r="B162" s="50"/>
      <c r="C162" s="50"/>
      <c r="D162" s="50"/>
      <c r="E162" s="50"/>
      <c r="F162" s="50"/>
      <c r="G162" s="50"/>
      <c r="H162" s="50"/>
    </row>
    <row r="163" spans="2:8" ht="19.899999999999999" customHeight="1" x14ac:dyDescent="0.25">
      <c r="B163" s="50"/>
      <c r="C163" s="50"/>
      <c r="D163" s="50"/>
      <c r="E163" s="50"/>
      <c r="F163" s="50"/>
      <c r="G163" s="50"/>
      <c r="H163" s="50"/>
    </row>
    <row r="164" spans="2:8" ht="19.899999999999999" customHeight="1" x14ac:dyDescent="0.25">
      <c r="B164" s="50"/>
      <c r="C164" s="50"/>
      <c r="D164" s="50"/>
      <c r="E164" s="50"/>
      <c r="F164" s="50"/>
      <c r="G164" s="50"/>
      <c r="H164" s="50"/>
    </row>
    <row r="165" spans="2:8" ht="19.899999999999999" customHeight="1" x14ac:dyDescent="0.25">
      <c r="B165" s="50"/>
      <c r="C165" s="50"/>
      <c r="D165" s="50"/>
      <c r="E165" s="50"/>
      <c r="F165" s="50"/>
      <c r="G165" s="50"/>
      <c r="H165" s="50"/>
    </row>
    <row r="166" spans="2:8" ht="19.899999999999999" customHeight="1" x14ac:dyDescent="0.25">
      <c r="B166" s="50"/>
      <c r="C166" s="50"/>
      <c r="D166" s="50"/>
      <c r="E166" s="50"/>
      <c r="F166" s="50"/>
      <c r="G166" s="50"/>
      <c r="H166" s="50"/>
    </row>
    <row r="167" spans="2:8" ht="19.899999999999999" customHeight="1" x14ac:dyDescent="0.25">
      <c r="B167" s="50"/>
      <c r="C167" s="50"/>
      <c r="D167" s="50"/>
      <c r="E167" s="50"/>
      <c r="F167" s="50"/>
      <c r="G167" s="50"/>
      <c r="H167" s="50"/>
    </row>
    <row r="168" spans="2:8" ht="19.899999999999999" customHeight="1" x14ac:dyDescent="0.25">
      <c r="B168" s="50"/>
      <c r="C168" s="50"/>
      <c r="D168" s="50"/>
      <c r="E168" s="50"/>
      <c r="F168" s="50"/>
      <c r="G168" s="50"/>
      <c r="H168" s="50"/>
    </row>
    <row r="169" spans="2:8" ht="19.899999999999999" customHeight="1" x14ac:dyDescent="0.25">
      <c r="B169" s="50"/>
      <c r="C169" s="50"/>
      <c r="D169" s="50"/>
      <c r="E169" s="50"/>
      <c r="F169" s="50"/>
      <c r="G169" s="50"/>
      <c r="H169" s="50"/>
    </row>
    <row r="170" spans="2:8" ht="19.899999999999999" customHeight="1" x14ac:dyDescent="0.25">
      <c r="B170" s="50"/>
      <c r="C170" s="50"/>
      <c r="D170" s="50"/>
      <c r="E170" s="50"/>
      <c r="F170" s="50"/>
      <c r="G170" s="50"/>
      <c r="H170" s="50"/>
    </row>
    <row r="171" spans="2:8" ht="19.899999999999999" customHeight="1" x14ac:dyDescent="0.25">
      <c r="B171" s="50"/>
      <c r="C171" s="50"/>
      <c r="D171" s="50"/>
      <c r="E171" s="50"/>
      <c r="F171" s="50"/>
      <c r="G171" s="50"/>
      <c r="H171" s="50"/>
    </row>
    <row r="172" spans="2:8" ht="19.899999999999999" customHeight="1" x14ac:dyDescent="0.25">
      <c r="B172" s="50"/>
      <c r="C172" s="50"/>
      <c r="D172" s="50"/>
      <c r="E172" s="50"/>
      <c r="F172" s="50"/>
      <c r="G172" s="50"/>
      <c r="H172" s="50"/>
    </row>
    <row r="173" spans="2:8" ht="19.899999999999999" customHeight="1" x14ac:dyDescent="0.25">
      <c r="B173" s="50"/>
      <c r="C173" s="50"/>
      <c r="D173" s="50"/>
      <c r="E173" s="50"/>
      <c r="F173" s="50"/>
      <c r="G173" s="50"/>
      <c r="H173" s="50"/>
    </row>
    <row r="174" spans="2:8" ht="19.899999999999999" customHeight="1" x14ac:dyDescent="0.25">
      <c r="B174" s="50"/>
      <c r="C174" s="50"/>
      <c r="D174" s="50"/>
      <c r="E174" s="50"/>
      <c r="F174" s="50"/>
      <c r="G174" s="50"/>
      <c r="H174" s="50"/>
    </row>
    <row r="175" spans="2:8" ht="19.899999999999999" customHeight="1" x14ac:dyDescent="0.25">
      <c r="B175" s="50"/>
      <c r="C175" s="50"/>
      <c r="D175" s="50"/>
      <c r="E175" s="50"/>
      <c r="F175" s="50"/>
      <c r="G175" s="50"/>
      <c r="H175" s="50"/>
    </row>
    <row r="176" spans="2:8" ht="19.899999999999999" customHeight="1" x14ac:dyDescent="0.25">
      <c r="B176" s="50"/>
      <c r="C176" s="50"/>
      <c r="D176" s="50"/>
      <c r="E176" s="50"/>
      <c r="F176" s="50"/>
      <c r="G176" s="50"/>
      <c r="H176" s="50"/>
    </row>
    <row r="177" spans="2:8" ht="19.899999999999999" customHeight="1" x14ac:dyDescent="0.25">
      <c r="B177" s="50"/>
      <c r="C177" s="50"/>
      <c r="D177" s="50"/>
      <c r="E177" s="50"/>
      <c r="F177" s="50"/>
      <c r="G177" s="50"/>
      <c r="H177" s="50"/>
    </row>
    <row r="178" spans="2:8" ht="19.899999999999999" customHeight="1" x14ac:dyDescent="0.25">
      <c r="B178" s="50"/>
      <c r="C178" s="50"/>
      <c r="D178" s="50"/>
      <c r="E178" s="50"/>
      <c r="F178" s="50"/>
      <c r="G178" s="50"/>
      <c r="H178" s="50"/>
    </row>
    <row r="179" spans="2:8" ht="19.899999999999999" customHeight="1" x14ac:dyDescent="0.25">
      <c r="B179" s="50"/>
      <c r="C179" s="50"/>
      <c r="D179" s="50"/>
      <c r="E179" s="50"/>
      <c r="F179" s="50"/>
      <c r="G179" s="50"/>
      <c r="H179" s="50"/>
    </row>
    <row r="180" spans="2:8" ht="19.899999999999999" customHeight="1" x14ac:dyDescent="0.25">
      <c r="B180" s="50"/>
      <c r="C180" s="50"/>
      <c r="D180" s="50"/>
      <c r="E180" s="50"/>
      <c r="F180" s="50"/>
      <c r="G180" s="50"/>
      <c r="H180" s="50"/>
    </row>
    <row r="181" spans="2:8" ht="19.899999999999999" customHeight="1" x14ac:dyDescent="0.25">
      <c r="B181" s="50"/>
      <c r="C181" s="50"/>
      <c r="D181" s="50"/>
      <c r="E181" s="50"/>
      <c r="F181" s="50"/>
      <c r="G181" s="50"/>
      <c r="H181" s="50"/>
    </row>
    <row r="182" spans="2:8" ht="19.899999999999999" customHeight="1" x14ac:dyDescent="0.25">
      <c r="B182" s="50"/>
      <c r="C182" s="50"/>
      <c r="D182" s="50"/>
      <c r="E182" s="50"/>
      <c r="F182" s="50"/>
      <c r="G182" s="50"/>
      <c r="H182" s="50"/>
    </row>
    <row r="183" spans="2:8" ht="19.899999999999999" customHeight="1" x14ac:dyDescent="0.25">
      <c r="B183" s="50"/>
      <c r="C183" s="50"/>
      <c r="D183" s="50"/>
      <c r="E183" s="50"/>
      <c r="F183" s="50"/>
      <c r="G183" s="50"/>
      <c r="H183" s="50"/>
    </row>
    <row r="184" spans="2:8" ht="19.899999999999999" customHeight="1" x14ac:dyDescent="0.25">
      <c r="B184" s="50"/>
      <c r="C184" s="50"/>
      <c r="D184" s="50"/>
      <c r="E184" s="50"/>
      <c r="F184" s="50"/>
      <c r="G184" s="50"/>
      <c r="H184" s="50"/>
    </row>
    <row r="185" spans="2:8" ht="19.899999999999999" customHeight="1" x14ac:dyDescent="0.25">
      <c r="B185" s="50"/>
      <c r="C185" s="50"/>
      <c r="D185" s="50"/>
      <c r="E185" s="50"/>
      <c r="F185" s="50"/>
      <c r="G185" s="50"/>
      <c r="H185" s="50"/>
    </row>
    <row r="186" spans="2:8" ht="19.899999999999999" customHeight="1" x14ac:dyDescent="0.25">
      <c r="B186" s="50"/>
      <c r="C186" s="50"/>
      <c r="D186" s="50"/>
      <c r="E186" s="50"/>
      <c r="F186" s="50"/>
      <c r="G186" s="50"/>
      <c r="H186" s="50"/>
    </row>
    <row r="187" spans="2:8" ht="19.899999999999999" customHeight="1" x14ac:dyDescent="0.25">
      <c r="B187" s="50"/>
      <c r="C187" s="50"/>
      <c r="D187" s="50"/>
      <c r="E187" s="50"/>
      <c r="F187" s="50"/>
      <c r="G187" s="50"/>
      <c r="H187" s="50"/>
    </row>
    <row r="188" spans="2:8" ht="19.899999999999999" customHeight="1" x14ac:dyDescent="0.25">
      <c r="B188" s="50"/>
      <c r="C188" s="50"/>
      <c r="D188" s="50"/>
      <c r="E188" s="50"/>
      <c r="F188" s="50"/>
      <c r="G188" s="50"/>
      <c r="H188" s="50"/>
    </row>
    <row r="189" spans="2:8" ht="19.899999999999999" customHeight="1" x14ac:dyDescent="0.25">
      <c r="B189" s="50"/>
      <c r="C189" s="50"/>
      <c r="D189" s="50"/>
      <c r="E189" s="50"/>
      <c r="F189" s="50"/>
      <c r="G189" s="50"/>
      <c r="H189" s="50"/>
    </row>
    <row r="190" spans="2:8" ht="19.899999999999999" customHeight="1" x14ac:dyDescent="0.25">
      <c r="B190" s="50"/>
      <c r="C190" s="50"/>
      <c r="D190" s="50"/>
      <c r="E190" s="50"/>
      <c r="F190" s="50"/>
      <c r="G190" s="50"/>
      <c r="H190" s="50"/>
    </row>
    <row r="191" spans="2:8" ht="19.899999999999999" customHeight="1" x14ac:dyDescent="0.25">
      <c r="B191" s="50"/>
      <c r="C191" s="50"/>
      <c r="D191" s="50"/>
      <c r="E191" s="50"/>
      <c r="F191" s="50"/>
      <c r="G191" s="50"/>
      <c r="H191" s="50"/>
    </row>
    <row r="192" spans="2:8" ht="19.899999999999999" customHeight="1" x14ac:dyDescent="0.25">
      <c r="B192" s="50"/>
      <c r="C192" s="50"/>
      <c r="D192" s="50"/>
      <c r="E192" s="50"/>
      <c r="F192" s="50"/>
      <c r="G192" s="50"/>
      <c r="H192" s="50"/>
    </row>
    <row r="193" spans="2:8" ht="19.899999999999999" customHeight="1" x14ac:dyDescent="0.25">
      <c r="B193" s="50"/>
      <c r="C193" s="50"/>
      <c r="D193" s="50"/>
      <c r="E193" s="50"/>
      <c r="F193" s="50"/>
      <c r="G193" s="50"/>
      <c r="H193" s="50"/>
    </row>
    <row r="194" spans="2:8" ht="19.899999999999999" customHeight="1" x14ac:dyDescent="0.25">
      <c r="B194" s="50"/>
      <c r="C194" s="50"/>
      <c r="D194" s="50"/>
      <c r="E194" s="50"/>
      <c r="F194" s="50"/>
      <c r="G194" s="50"/>
      <c r="H194" s="50"/>
    </row>
    <row r="195" spans="2:8" ht="19.899999999999999" customHeight="1" x14ac:dyDescent="0.25">
      <c r="B195" s="50"/>
      <c r="C195" s="50"/>
      <c r="D195" s="50"/>
      <c r="E195" s="50"/>
      <c r="F195" s="50"/>
      <c r="G195" s="50"/>
      <c r="H195" s="50"/>
    </row>
    <row r="196" spans="2:8" ht="19.899999999999999" customHeight="1" x14ac:dyDescent="0.25">
      <c r="B196" s="50"/>
      <c r="C196" s="50"/>
      <c r="D196" s="50"/>
      <c r="E196" s="50"/>
      <c r="F196" s="50"/>
      <c r="G196" s="50"/>
      <c r="H196" s="50"/>
    </row>
    <row r="197" spans="2:8" ht="19.899999999999999" customHeight="1" x14ac:dyDescent="0.25">
      <c r="B197" s="50"/>
      <c r="C197" s="50"/>
      <c r="D197" s="50"/>
      <c r="E197" s="50"/>
      <c r="F197" s="50"/>
      <c r="G197" s="50"/>
      <c r="H197" s="50"/>
    </row>
    <row r="198" spans="2:8" ht="19.899999999999999" customHeight="1" x14ac:dyDescent="0.25">
      <c r="B198" s="50"/>
      <c r="C198" s="50"/>
      <c r="D198" s="50"/>
      <c r="E198" s="50"/>
      <c r="F198" s="50"/>
      <c r="G198" s="50"/>
      <c r="H198" s="50"/>
    </row>
    <row r="199" spans="2:8" ht="19.899999999999999" customHeight="1" x14ac:dyDescent="0.25">
      <c r="B199" s="50"/>
      <c r="C199" s="50"/>
      <c r="D199" s="50"/>
      <c r="E199" s="50"/>
      <c r="F199" s="50"/>
      <c r="G199" s="50"/>
      <c r="H199" s="50"/>
    </row>
    <row r="200" spans="2:8" ht="19.899999999999999" customHeight="1" x14ac:dyDescent="0.25">
      <c r="B200" s="50"/>
      <c r="C200" s="50"/>
      <c r="D200" s="50"/>
      <c r="E200" s="50"/>
      <c r="F200" s="50"/>
      <c r="G200" s="50"/>
      <c r="H200" s="50"/>
    </row>
    <row r="201" spans="2:8" ht="19.899999999999999" customHeight="1" x14ac:dyDescent="0.25">
      <c r="B201" s="50"/>
      <c r="C201" s="50"/>
      <c r="D201" s="50"/>
      <c r="E201" s="50"/>
      <c r="F201" s="50"/>
      <c r="G201" s="50"/>
      <c r="H201" s="50"/>
    </row>
    <row r="202" spans="2:8" ht="19.899999999999999" customHeight="1" x14ac:dyDescent="0.25">
      <c r="B202" s="50"/>
      <c r="C202" s="50"/>
      <c r="D202" s="50"/>
      <c r="E202" s="50"/>
      <c r="F202" s="50"/>
      <c r="G202" s="50"/>
      <c r="H202" s="50"/>
    </row>
    <row r="203" spans="2:8" ht="19.899999999999999" customHeight="1" x14ac:dyDescent="0.25">
      <c r="B203" s="50"/>
      <c r="C203" s="50"/>
      <c r="D203" s="50"/>
      <c r="E203" s="50"/>
      <c r="F203" s="50"/>
      <c r="G203" s="50"/>
      <c r="H203" s="50"/>
    </row>
    <row r="204" spans="2:8" ht="19.899999999999999" customHeight="1" x14ac:dyDescent="0.25">
      <c r="B204" s="50"/>
      <c r="C204" s="50"/>
      <c r="D204" s="50"/>
      <c r="E204" s="50"/>
      <c r="F204" s="50"/>
      <c r="G204" s="50"/>
      <c r="H204" s="50"/>
    </row>
    <row r="205" spans="2:8" ht="19.899999999999999" customHeight="1" x14ac:dyDescent="0.25">
      <c r="B205" s="50"/>
      <c r="C205" s="50"/>
      <c r="D205" s="50"/>
      <c r="E205" s="50"/>
      <c r="F205" s="50"/>
      <c r="G205" s="50"/>
      <c r="H205" s="50"/>
    </row>
    <row r="206" spans="2:8" ht="19.899999999999999" customHeight="1" x14ac:dyDescent="0.25">
      <c r="B206" s="50"/>
      <c r="C206" s="50"/>
      <c r="D206" s="50"/>
      <c r="E206" s="50"/>
      <c r="F206" s="50"/>
      <c r="G206" s="50"/>
      <c r="H206" s="50"/>
    </row>
    <row r="207" spans="2:8" ht="19.899999999999999" customHeight="1" x14ac:dyDescent="0.25">
      <c r="B207" s="50"/>
      <c r="C207" s="50"/>
      <c r="D207" s="50"/>
      <c r="E207" s="50"/>
      <c r="F207" s="50"/>
      <c r="G207" s="50"/>
      <c r="H207" s="50"/>
    </row>
    <row r="208" spans="2:8" ht="19.899999999999999" customHeight="1" x14ac:dyDescent="0.25">
      <c r="B208" s="50"/>
      <c r="C208" s="50"/>
      <c r="D208" s="50"/>
      <c r="E208" s="50"/>
      <c r="F208" s="50"/>
      <c r="G208" s="50"/>
      <c r="H208" s="50"/>
    </row>
    <row r="209" spans="2:8" ht="19.899999999999999" customHeight="1" x14ac:dyDescent="0.25">
      <c r="B209" s="50"/>
      <c r="C209" s="50"/>
      <c r="D209" s="50"/>
      <c r="E209" s="50"/>
      <c r="F209" s="50"/>
      <c r="G209" s="50"/>
      <c r="H209" s="50"/>
    </row>
    <row r="210" spans="2:8" ht="19.899999999999999" customHeight="1" x14ac:dyDescent="0.25">
      <c r="B210" s="50"/>
      <c r="C210" s="50"/>
      <c r="D210" s="50"/>
      <c r="E210" s="50"/>
      <c r="F210" s="50"/>
      <c r="G210" s="50"/>
      <c r="H210" s="50"/>
    </row>
    <row r="211" spans="2:8" ht="19.899999999999999" customHeight="1" x14ac:dyDescent="0.25">
      <c r="B211" s="50"/>
      <c r="C211" s="50"/>
      <c r="D211" s="50"/>
      <c r="E211" s="50"/>
      <c r="F211" s="50"/>
      <c r="G211" s="50"/>
      <c r="H211" s="50"/>
    </row>
    <row r="212" spans="2:8" ht="19.899999999999999" customHeight="1" x14ac:dyDescent="0.25">
      <c r="B212" s="50"/>
      <c r="C212" s="50"/>
      <c r="D212" s="50"/>
      <c r="E212" s="50"/>
      <c r="F212" s="50"/>
      <c r="G212" s="50"/>
      <c r="H212" s="50"/>
    </row>
    <row r="213" spans="2:8" ht="19.899999999999999" customHeight="1" x14ac:dyDescent="0.25">
      <c r="B213" s="50"/>
      <c r="C213" s="50"/>
      <c r="D213" s="50"/>
      <c r="E213" s="50"/>
      <c r="F213" s="50"/>
      <c r="G213" s="50"/>
      <c r="H213" s="50"/>
    </row>
    <row r="214" spans="2:8" ht="19.899999999999999" customHeight="1" x14ac:dyDescent="0.25">
      <c r="B214" s="50"/>
      <c r="C214" s="50"/>
      <c r="D214" s="50"/>
      <c r="E214" s="50"/>
      <c r="F214" s="50"/>
      <c r="G214" s="50"/>
      <c r="H214" s="50"/>
    </row>
    <row r="215" spans="2:8" ht="19.899999999999999" customHeight="1" x14ac:dyDescent="0.25">
      <c r="B215" s="50"/>
      <c r="C215" s="50"/>
      <c r="D215" s="50"/>
      <c r="E215" s="50"/>
      <c r="F215" s="50"/>
      <c r="G215" s="50"/>
      <c r="H215" s="50"/>
    </row>
    <row r="216" spans="2:8" ht="19.899999999999999" customHeight="1" x14ac:dyDescent="0.25">
      <c r="B216" s="50"/>
      <c r="C216" s="50"/>
      <c r="D216" s="50"/>
      <c r="E216" s="50"/>
      <c r="F216" s="50"/>
      <c r="G216" s="50"/>
      <c r="H216" s="50"/>
    </row>
    <row r="217" spans="2:8" ht="19.899999999999999" customHeight="1" x14ac:dyDescent="0.25">
      <c r="B217" s="50"/>
      <c r="C217" s="50"/>
      <c r="D217" s="50"/>
      <c r="E217" s="50"/>
      <c r="F217" s="50"/>
      <c r="G217" s="50"/>
      <c r="H217" s="50"/>
    </row>
    <row r="218" spans="2:8" ht="19.899999999999999" customHeight="1" x14ac:dyDescent="0.25">
      <c r="B218" s="50"/>
      <c r="C218" s="50"/>
      <c r="D218" s="50"/>
      <c r="E218" s="50"/>
      <c r="F218" s="50"/>
      <c r="G218" s="50"/>
      <c r="H218" s="50"/>
    </row>
    <row r="219" spans="2:8" ht="19.899999999999999" customHeight="1" x14ac:dyDescent="0.25">
      <c r="B219" s="50"/>
      <c r="C219" s="50"/>
      <c r="D219" s="50"/>
      <c r="E219" s="50"/>
      <c r="F219" s="50"/>
      <c r="G219" s="50"/>
      <c r="H219" s="50"/>
    </row>
    <row r="220" spans="2:8" ht="19.899999999999999" customHeight="1" x14ac:dyDescent="0.25">
      <c r="B220" s="50"/>
      <c r="C220" s="50"/>
      <c r="D220" s="50"/>
      <c r="E220" s="50"/>
      <c r="F220" s="50"/>
      <c r="G220" s="50"/>
      <c r="H220" s="50"/>
    </row>
    <row r="221" spans="2:8" ht="19.899999999999999" customHeight="1" x14ac:dyDescent="0.25">
      <c r="B221" s="50"/>
      <c r="C221" s="50"/>
      <c r="D221" s="50"/>
      <c r="E221" s="50"/>
      <c r="F221" s="50"/>
      <c r="G221" s="50"/>
      <c r="H221" s="50"/>
    </row>
    <row r="222" spans="2:8" ht="19.899999999999999" customHeight="1" x14ac:dyDescent="0.25">
      <c r="B222" s="50"/>
      <c r="C222" s="50"/>
      <c r="D222" s="50"/>
      <c r="E222" s="50"/>
      <c r="F222" s="50"/>
      <c r="G222" s="50"/>
      <c r="H222" s="50"/>
    </row>
    <row r="223" spans="2:8" ht="19.899999999999999" customHeight="1" x14ac:dyDescent="0.25">
      <c r="B223" s="50"/>
      <c r="C223" s="50"/>
      <c r="D223" s="50"/>
      <c r="E223" s="50"/>
      <c r="F223" s="50"/>
      <c r="G223" s="50"/>
      <c r="H223" s="50"/>
    </row>
    <row r="224" spans="2:8" ht="19.899999999999999" customHeight="1" x14ac:dyDescent="0.25">
      <c r="B224" s="50"/>
      <c r="C224" s="50"/>
      <c r="D224" s="50"/>
      <c r="E224" s="50"/>
      <c r="F224" s="50"/>
      <c r="G224" s="50"/>
      <c r="H224" s="50"/>
    </row>
    <row r="225" spans="2:8" ht="19.899999999999999" customHeight="1" x14ac:dyDescent="0.25">
      <c r="B225" s="50"/>
      <c r="C225" s="50"/>
      <c r="D225" s="50"/>
      <c r="E225" s="50"/>
      <c r="F225" s="50"/>
      <c r="G225" s="50"/>
      <c r="H225" s="50"/>
    </row>
    <row r="226" spans="2:8" ht="19.899999999999999" customHeight="1" x14ac:dyDescent="0.25">
      <c r="B226" s="50"/>
      <c r="C226" s="50"/>
      <c r="D226" s="50"/>
      <c r="E226" s="50"/>
      <c r="F226" s="50"/>
      <c r="G226" s="50"/>
      <c r="H226" s="50"/>
    </row>
    <row r="227" spans="2:8" ht="19.899999999999999" customHeight="1" x14ac:dyDescent="0.25">
      <c r="B227" s="50"/>
      <c r="C227" s="50"/>
      <c r="D227" s="50"/>
      <c r="E227" s="50"/>
      <c r="F227" s="50"/>
      <c r="G227" s="50"/>
      <c r="H227" s="50"/>
    </row>
    <row r="228" spans="2:8" ht="19.899999999999999" customHeight="1" x14ac:dyDescent="0.25">
      <c r="B228" s="50"/>
      <c r="C228" s="50"/>
      <c r="D228" s="50"/>
      <c r="E228" s="50"/>
      <c r="F228" s="50"/>
      <c r="G228" s="50"/>
      <c r="H228" s="50"/>
    </row>
    <row r="229" spans="2:8" ht="19.899999999999999" customHeight="1" x14ac:dyDescent="0.25">
      <c r="B229" s="50"/>
      <c r="C229" s="50"/>
      <c r="D229" s="50"/>
      <c r="E229" s="50"/>
      <c r="F229" s="50"/>
      <c r="G229" s="50"/>
      <c r="H229" s="50"/>
    </row>
    <row r="230" spans="2:8" ht="19.899999999999999" customHeight="1" x14ac:dyDescent="0.25">
      <c r="B230" s="50"/>
      <c r="C230" s="50"/>
      <c r="D230" s="50"/>
      <c r="E230" s="50"/>
      <c r="F230" s="50"/>
      <c r="G230" s="50"/>
      <c r="H230" s="50"/>
    </row>
    <row r="231" spans="2:8" ht="19.899999999999999" customHeight="1" x14ac:dyDescent="0.25">
      <c r="B231" s="50"/>
      <c r="C231" s="50"/>
      <c r="D231" s="50"/>
      <c r="E231" s="50"/>
      <c r="F231" s="50"/>
      <c r="G231" s="50"/>
      <c r="H231" s="50"/>
    </row>
    <row r="232" spans="2:8" ht="19.899999999999999" customHeight="1" x14ac:dyDescent="0.25">
      <c r="B232" s="50"/>
      <c r="C232" s="50"/>
      <c r="D232" s="50"/>
      <c r="E232" s="50"/>
      <c r="F232" s="50"/>
      <c r="G232" s="50"/>
      <c r="H232" s="50"/>
    </row>
    <row r="233" spans="2:8" ht="19.899999999999999" customHeight="1" x14ac:dyDescent="0.25">
      <c r="B233" s="50"/>
      <c r="C233" s="50"/>
      <c r="D233" s="50"/>
      <c r="E233" s="50"/>
      <c r="F233" s="50"/>
      <c r="G233" s="50"/>
      <c r="H233" s="50"/>
    </row>
    <row r="234" spans="2:8" ht="19.899999999999999" customHeight="1" x14ac:dyDescent="0.25">
      <c r="B234" s="50"/>
      <c r="C234" s="50"/>
      <c r="D234" s="50"/>
      <c r="E234" s="50"/>
      <c r="F234" s="50"/>
      <c r="G234" s="50"/>
      <c r="H234" s="50"/>
    </row>
    <row r="235" spans="2:8" ht="19.899999999999999" customHeight="1" x14ac:dyDescent="0.25">
      <c r="B235" s="50"/>
      <c r="C235" s="50"/>
      <c r="D235" s="50"/>
      <c r="E235" s="50"/>
      <c r="F235" s="50"/>
      <c r="G235" s="50"/>
      <c r="H235" s="50"/>
    </row>
    <row r="236" spans="2:8" ht="19.899999999999999" customHeight="1" x14ac:dyDescent="0.25">
      <c r="B236" s="50"/>
      <c r="C236" s="50"/>
      <c r="D236" s="50"/>
      <c r="E236" s="50"/>
      <c r="F236" s="50"/>
      <c r="G236" s="50"/>
      <c r="H236" s="50"/>
    </row>
    <row r="237" spans="2:8" ht="19.899999999999999" customHeight="1" x14ac:dyDescent="0.25">
      <c r="B237" s="50"/>
      <c r="C237" s="50"/>
      <c r="D237" s="50"/>
      <c r="E237" s="50"/>
      <c r="F237" s="50"/>
      <c r="G237" s="50"/>
      <c r="H237" s="50"/>
    </row>
    <row r="238" spans="2:8" ht="19.899999999999999" customHeight="1" x14ac:dyDescent="0.25">
      <c r="B238" s="50"/>
      <c r="C238" s="50"/>
      <c r="D238" s="50"/>
      <c r="E238" s="50"/>
      <c r="F238" s="50"/>
      <c r="G238" s="50"/>
      <c r="H238" s="50"/>
    </row>
    <row r="239" spans="2:8" ht="19.899999999999999" customHeight="1" x14ac:dyDescent="0.25">
      <c r="B239" s="50"/>
      <c r="C239" s="50"/>
      <c r="D239" s="50"/>
      <c r="E239" s="50"/>
      <c r="F239" s="50"/>
      <c r="G239" s="50"/>
      <c r="H239" s="50"/>
    </row>
    <row r="240" spans="2:8" ht="19.899999999999999" customHeight="1" x14ac:dyDescent="0.25">
      <c r="B240" s="50"/>
      <c r="C240" s="50"/>
      <c r="D240" s="50"/>
      <c r="E240" s="50"/>
      <c r="F240" s="50"/>
      <c r="G240" s="50"/>
      <c r="H240" s="50"/>
    </row>
    <row r="241" spans="2:8" ht="19.899999999999999" customHeight="1" x14ac:dyDescent="0.25">
      <c r="B241" s="50"/>
      <c r="C241" s="50"/>
      <c r="D241" s="50"/>
      <c r="E241" s="50"/>
      <c r="F241" s="50"/>
      <c r="G241" s="50"/>
      <c r="H241" s="50"/>
    </row>
    <row r="242" spans="2:8" ht="19.899999999999999" customHeight="1" x14ac:dyDescent="0.25">
      <c r="B242" s="50"/>
      <c r="C242" s="50"/>
      <c r="D242" s="50"/>
      <c r="E242" s="50"/>
      <c r="F242" s="50"/>
      <c r="G242" s="50"/>
      <c r="H242" s="50"/>
    </row>
    <row r="243" spans="2:8" ht="19.899999999999999" customHeight="1" x14ac:dyDescent="0.25">
      <c r="B243" s="50"/>
      <c r="C243" s="50"/>
      <c r="D243" s="50"/>
      <c r="E243" s="50"/>
      <c r="F243" s="50"/>
      <c r="G243" s="50"/>
      <c r="H243" s="50"/>
    </row>
    <row r="244" spans="2:8" ht="19.899999999999999" customHeight="1" x14ac:dyDescent="0.25">
      <c r="B244" s="50"/>
      <c r="C244" s="50"/>
      <c r="D244" s="50"/>
      <c r="E244" s="50"/>
      <c r="F244" s="50"/>
      <c r="G244" s="50"/>
      <c r="H244" s="50"/>
    </row>
    <row r="245" spans="2:8" ht="19.899999999999999" customHeight="1" x14ac:dyDescent="0.25">
      <c r="B245" s="50"/>
      <c r="C245" s="50"/>
      <c r="D245" s="50"/>
      <c r="E245" s="50"/>
      <c r="F245" s="50"/>
      <c r="G245" s="50"/>
      <c r="H245" s="50"/>
    </row>
    <row r="246" spans="2:8" ht="19.899999999999999" customHeight="1" x14ac:dyDescent="0.25">
      <c r="B246" s="50"/>
      <c r="C246" s="50"/>
      <c r="D246" s="50"/>
      <c r="E246" s="50"/>
      <c r="F246" s="50"/>
      <c r="G246" s="50"/>
      <c r="H246" s="50"/>
    </row>
    <row r="247" spans="2:8" ht="19.899999999999999" customHeight="1" x14ac:dyDescent="0.25">
      <c r="B247" s="50"/>
      <c r="C247" s="50"/>
      <c r="D247" s="50"/>
      <c r="E247" s="50"/>
      <c r="F247" s="50"/>
      <c r="G247" s="50"/>
      <c r="H247" s="50"/>
    </row>
    <row r="248" spans="2:8" ht="19.899999999999999" customHeight="1" x14ac:dyDescent="0.25">
      <c r="B248" s="50"/>
      <c r="C248" s="50"/>
      <c r="D248" s="50"/>
      <c r="E248" s="50"/>
      <c r="F248" s="50"/>
      <c r="G248" s="50"/>
      <c r="H248" s="50"/>
    </row>
    <row r="249" spans="2:8" ht="19.899999999999999" customHeight="1" x14ac:dyDescent="0.25">
      <c r="B249" s="50"/>
      <c r="C249" s="50"/>
      <c r="D249" s="50"/>
      <c r="E249" s="50"/>
      <c r="F249" s="50"/>
      <c r="G249" s="50"/>
      <c r="H249" s="50"/>
    </row>
    <row r="250" spans="2:8" ht="19.899999999999999" customHeight="1" x14ac:dyDescent="0.25">
      <c r="B250" s="50"/>
      <c r="C250" s="50"/>
      <c r="D250" s="50"/>
      <c r="E250" s="50"/>
      <c r="F250" s="50"/>
      <c r="G250" s="50"/>
      <c r="H250" s="50"/>
    </row>
    <row r="251" spans="2:8" ht="19.899999999999999" customHeight="1" x14ac:dyDescent="0.25">
      <c r="B251" s="50"/>
      <c r="C251" s="50"/>
      <c r="D251" s="50"/>
      <c r="E251" s="50"/>
      <c r="F251" s="50"/>
      <c r="G251" s="50"/>
      <c r="H251" s="50"/>
    </row>
    <row r="252" spans="2:8" ht="19.899999999999999" customHeight="1" x14ac:dyDescent="0.25">
      <c r="B252" s="50"/>
      <c r="C252" s="50"/>
      <c r="D252" s="50"/>
      <c r="E252" s="50"/>
      <c r="F252" s="50"/>
      <c r="G252" s="50"/>
      <c r="H252" s="50"/>
    </row>
    <row r="253" spans="2:8" ht="19.899999999999999" customHeight="1" x14ac:dyDescent="0.25">
      <c r="B253" s="50"/>
      <c r="C253" s="50"/>
      <c r="D253" s="50"/>
      <c r="E253" s="50"/>
      <c r="F253" s="50"/>
      <c r="G253" s="50"/>
      <c r="H253" s="50"/>
    </row>
    <row r="254" spans="2:8" ht="19.899999999999999" customHeight="1" x14ac:dyDescent="0.25">
      <c r="B254" s="50"/>
      <c r="C254" s="50"/>
      <c r="D254" s="50"/>
      <c r="E254" s="50"/>
      <c r="F254" s="50"/>
      <c r="G254" s="50"/>
      <c r="H254" s="50"/>
    </row>
    <row r="255" spans="2:8" ht="19.899999999999999" customHeight="1" x14ac:dyDescent="0.25">
      <c r="B255" s="50"/>
      <c r="C255" s="50"/>
      <c r="D255" s="50"/>
      <c r="E255" s="50"/>
      <c r="F255" s="50"/>
      <c r="G255" s="50"/>
      <c r="H255" s="50"/>
    </row>
    <row r="256" spans="2:8" ht="19.899999999999999" customHeight="1" x14ac:dyDescent="0.25">
      <c r="B256" s="50"/>
      <c r="C256" s="50"/>
      <c r="D256" s="50"/>
      <c r="E256" s="50"/>
      <c r="F256" s="50"/>
      <c r="G256" s="50"/>
      <c r="H256" s="50"/>
    </row>
    <row r="257" spans="2:8" ht="19.899999999999999" customHeight="1" x14ac:dyDescent="0.25">
      <c r="B257" s="50"/>
      <c r="C257" s="50"/>
      <c r="D257" s="50"/>
      <c r="E257" s="50"/>
      <c r="F257" s="50"/>
      <c r="G257" s="50"/>
      <c r="H257" s="50"/>
    </row>
    <row r="258" spans="2:8" ht="19.899999999999999" customHeight="1" x14ac:dyDescent="0.25">
      <c r="B258" s="50"/>
      <c r="C258" s="50"/>
      <c r="D258" s="50"/>
      <c r="E258" s="50"/>
      <c r="F258" s="50"/>
      <c r="G258" s="50"/>
      <c r="H258" s="50"/>
    </row>
    <row r="259" spans="2:8" ht="19.899999999999999" customHeight="1" x14ac:dyDescent="0.25">
      <c r="B259" s="50"/>
      <c r="C259" s="50"/>
      <c r="D259" s="50"/>
      <c r="E259" s="50"/>
      <c r="F259" s="50"/>
      <c r="G259" s="50"/>
      <c r="H259" s="50"/>
    </row>
    <row r="260" spans="2:8" ht="19.899999999999999" customHeight="1" x14ac:dyDescent="0.25">
      <c r="B260" s="50"/>
      <c r="C260" s="50"/>
      <c r="D260" s="50"/>
      <c r="E260" s="50"/>
      <c r="F260" s="50"/>
      <c r="G260" s="50"/>
      <c r="H260" s="50"/>
    </row>
    <row r="261" spans="2:8" ht="19.899999999999999" customHeight="1" x14ac:dyDescent="0.25">
      <c r="B261" s="50"/>
      <c r="C261" s="50"/>
      <c r="D261" s="50"/>
      <c r="E261" s="50"/>
      <c r="F261" s="50"/>
      <c r="G261" s="50"/>
      <c r="H261" s="50"/>
    </row>
    <row r="262" spans="2:8" ht="19.899999999999999" customHeight="1" x14ac:dyDescent="0.25">
      <c r="B262" s="50"/>
      <c r="C262" s="50"/>
      <c r="D262" s="50"/>
      <c r="E262" s="50"/>
      <c r="F262" s="50"/>
      <c r="G262" s="50"/>
      <c r="H262" s="50"/>
    </row>
    <row r="263" spans="2:8" ht="19.899999999999999" customHeight="1" x14ac:dyDescent="0.25">
      <c r="B263" s="50"/>
      <c r="C263" s="50"/>
      <c r="D263" s="50"/>
      <c r="E263" s="50"/>
      <c r="F263" s="50"/>
      <c r="G263" s="50"/>
      <c r="H263" s="50"/>
    </row>
    <row r="264" spans="2:8" ht="19.899999999999999" customHeight="1" x14ac:dyDescent="0.25">
      <c r="B264" s="50"/>
      <c r="C264" s="50"/>
      <c r="D264" s="50"/>
      <c r="E264" s="50"/>
      <c r="F264" s="50"/>
      <c r="G264" s="50"/>
      <c r="H264" s="50"/>
    </row>
    <row r="265" spans="2:8" ht="19.899999999999999" customHeight="1" x14ac:dyDescent="0.25">
      <c r="B265" s="50"/>
      <c r="C265" s="50"/>
      <c r="D265" s="50"/>
      <c r="E265" s="50"/>
      <c r="F265" s="50"/>
      <c r="G265" s="50"/>
      <c r="H265" s="50"/>
    </row>
    <row r="266" spans="2:8" ht="19.899999999999999" customHeight="1" x14ac:dyDescent="0.25">
      <c r="B266" s="50"/>
      <c r="C266" s="50"/>
      <c r="D266" s="50"/>
      <c r="E266" s="50"/>
      <c r="F266" s="50"/>
      <c r="G266" s="50"/>
      <c r="H266" s="50"/>
    </row>
    <row r="267" spans="2:8" ht="19.899999999999999" customHeight="1" x14ac:dyDescent="0.25">
      <c r="B267" s="50"/>
      <c r="C267" s="50"/>
      <c r="D267" s="50"/>
      <c r="E267" s="50"/>
      <c r="F267" s="50"/>
      <c r="G267" s="50"/>
      <c r="H267" s="50"/>
    </row>
    <row r="268" spans="2:8" ht="19.899999999999999" customHeight="1" x14ac:dyDescent="0.25">
      <c r="B268" s="50"/>
      <c r="C268" s="50"/>
      <c r="D268" s="50"/>
      <c r="E268" s="50"/>
      <c r="F268" s="50"/>
      <c r="G268" s="50"/>
      <c r="H268" s="50"/>
    </row>
    <row r="269" spans="2:8" ht="19.899999999999999" customHeight="1" x14ac:dyDescent="0.25">
      <c r="B269" s="50"/>
      <c r="C269" s="50"/>
      <c r="D269" s="50"/>
      <c r="E269" s="50"/>
      <c r="F269" s="50"/>
      <c r="G269" s="50"/>
      <c r="H269" s="50"/>
    </row>
    <row r="270" spans="2:8" ht="19.899999999999999" customHeight="1" x14ac:dyDescent="0.25">
      <c r="B270" s="50"/>
      <c r="C270" s="50"/>
      <c r="D270" s="50"/>
      <c r="E270" s="50"/>
      <c r="F270" s="50"/>
      <c r="G270" s="50"/>
      <c r="H270" s="50"/>
    </row>
    <row r="271" spans="2:8" ht="19.899999999999999" customHeight="1" x14ac:dyDescent="0.25">
      <c r="B271" s="50"/>
      <c r="C271" s="50"/>
      <c r="D271" s="50"/>
      <c r="E271" s="50"/>
      <c r="F271" s="50"/>
      <c r="G271" s="50"/>
      <c r="H271" s="50"/>
    </row>
    <row r="272" spans="2:8" ht="19.899999999999999" customHeight="1" x14ac:dyDescent="0.25">
      <c r="B272" s="50"/>
      <c r="C272" s="50"/>
      <c r="D272" s="50"/>
      <c r="E272" s="50"/>
      <c r="F272" s="50"/>
      <c r="G272" s="50"/>
      <c r="H272" s="50"/>
    </row>
    <row r="273" spans="2:8" ht="19.899999999999999" customHeight="1" x14ac:dyDescent="0.25">
      <c r="B273" s="50"/>
      <c r="C273" s="50"/>
      <c r="D273" s="50"/>
      <c r="E273" s="50"/>
      <c r="F273" s="50"/>
      <c r="G273" s="50"/>
      <c r="H273" s="50"/>
    </row>
    <row r="274" spans="2:8" ht="19.899999999999999" customHeight="1" x14ac:dyDescent="0.25">
      <c r="B274" s="50"/>
      <c r="C274" s="50"/>
      <c r="D274" s="50"/>
      <c r="E274" s="50"/>
      <c r="F274" s="50"/>
      <c r="G274" s="50"/>
      <c r="H274" s="50"/>
    </row>
    <row r="275" spans="2:8" ht="19.899999999999999" customHeight="1" x14ac:dyDescent="0.25">
      <c r="B275" s="50"/>
      <c r="C275" s="50"/>
      <c r="D275" s="50"/>
      <c r="E275" s="50"/>
      <c r="F275" s="50"/>
      <c r="G275" s="50"/>
      <c r="H275" s="50"/>
    </row>
    <row r="276" spans="2:8" ht="19.899999999999999" customHeight="1" x14ac:dyDescent="0.25">
      <c r="B276" s="50"/>
      <c r="C276" s="50"/>
      <c r="D276" s="50"/>
      <c r="E276" s="50"/>
      <c r="F276" s="50"/>
      <c r="G276" s="50"/>
      <c r="H276" s="50"/>
    </row>
    <row r="277" spans="2:8" ht="19.899999999999999" customHeight="1" x14ac:dyDescent="0.25">
      <c r="B277" s="50"/>
      <c r="C277" s="50"/>
      <c r="D277" s="50"/>
      <c r="E277" s="50"/>
      <c r="F277" s="50"/>
      <c r="G277" s="50"/>
      <c r="H277" s="50"/>
    </row>
    <row r="278" spans="2:8" ht="19.899999999999999" customHeight="1" x14ac:dyDescent="0.25">
      <c r="B278" s="50"/>
      <c r="C278" s="50"/>
      <c r="D278" s="50"/>
      <c r="E278" s="50"/>
      <c r="F278" s="50"/>
      <c r="G278" s="50"/>
      <c r="H278" s="50"/>
    </row>
    <row r="279" spans="2:8" ht="19.899999999999999" customHeight="1" x14ac:dyDescent="0.25">
      <c r="B279" s="50"/>
      <c r="C279" s="50"/>
      <c r="D279" s="50"/>
      <c r="E279" s="50"/>
      <c r="F279" s="50"/>
      <c r="G279" s="50"/>
      <c r="H279" s="50"/>
    </row>
    <row r="280" spans="2:8" ht="19.899999999999999" customHeight="1" x14ac:dyDescent="0.25">
      <c r="B280" s="50"/>
      <c r="C280" s="50"/>
      <c r="D280" s="50"/>
      <c r="E280" s="50"/>
      <c r="F280" s="50"/>
      <c r="G280" s="50"/>
      <c r="H280" s="50"/>
    </row>
    <row r="281" spans="2:8" ht="19.899999999999999" customHeight="1" x14ac:dyDescent="0.25">
      <c r="B281" s="50"/>
      <c r="C281" s="50"/>
      <c r="D281" s="50"/>
      <c r="E281" s="50"/>
      <c r="F281" s="50"/>
      <c r="G281" s="50"/>
      <c r="H281" s="50"/>
    </row>
    <row r="282" spans="2:8" ht="19.899999999999999" customHeight="1" x14ac:dyDescent="0.25">
      <c r="B282" s="50"/>
      <c r="C282" s="50"/>
      <c r="D282" s="50"/>
      <c r="E282" s="50"/>
      <c r="F282" s="50"/>
      <c r="G282" s="50"/>
      <c r="H282" s="50"/>
    </row>
    <row r="283" spans="2:8" ht="19.899999999999999" customHeight="1" x14ac:dyDescent="0.25">
      <c r="B283" s="50"/>
      <c r="C283" s="50"/>
      <c r="D283" s="50"/>
      <c r="E283" s="50"/>
      <c r="F283" s="50"/>
      <c r="G283" s="50"/>
      <c r="H283" s="50"/>
    </row>
    <row r="284" spans="2:8" ht="19.899999999999999" customHeight="1" x14ac:dyDescent="0.25">
      <c r="B284" s="50"/>
      <c r="C284" s="50"/>
      <c r="D284" s="50"/>
      <c r="E284" s="50"/>
      <c r="F284" s="50"/>
      <c r="G284" s="50"/>
      <c r="H284" s="50"/>
    </row>
    <row r="285" spans="2:8" ht="19.899999999999999" customHeight="1" x14ac:dyDescent="0.25">
      <c r="B285" s="50"/>
      <c r="C285" s="50"/>
      <c r="D285" s="50"/>
      <c r="E285" s="50"/>
      <c r="F285" s="50"/>
      <c r="G285" s="50"/>
      <c r="H285" s="50"/>
    </row>
    <row r="286" spans="2:8" ht="19.899999999999999" customHeight="1" x14ac:dyDescent="0.25">
      <c r="B286" s="50"/>
      <c r="C286" s="50"/>
      <c r="D286" s="50"/>
      <c r="E286" s="50"/>
      <c r="F286" s="50"/>
      <c r="G286" s="50"/>
      <c r="H286" s="50"/>
    </row>
    <row r="287" spans="2:8" ht="19.899999999999999" customHeight="1" x14ac:dyDescent="0.25">
      <c r="B287" s="50"/>
      <c r="C287" s="50"/>
      <c r="D287" s="50"/>
      <c r="E287" s="50"/>
      <c r="F287" s="50"/>
      <c r="G287" s="50"/>
      <c r="H287" s="50"/>
    </row>
    <row r="288" spans="2:8" ht="19.899999999999999" customHeight="1" x14ac:dyDescent="0.25">
      <c r="B288" s="50"/>
      <c r="C288" s="50"/>
      <c r="D288" s="50"/>
      <c r="E288" s="50"/>
      <c r="F288" s="50"/>
      <c r="G288" s="50"/>
      <c r="H288" s="50"/>
    </row>
    <row r="289" spans="2:8" ht="19.899999999999999" customHeight="1" x14ac:dyDescent="0.25">
      <c r="B289" s="50"/>
      <c r="C289" s="50"/>
      <c r="D289" s="50"/>
      <c r="E289" s="50"/>
      <c r="F289" s="50"/>
      <c r="G289" s="50"/>
      <c r="H289" s="50"/>
    </row>
    <row r="290" spans="2:8" ht="19.899999999999999" customHeight="1" x14ac:dyDescent="0.25">
      <c r="B290" s="50"/>
      <c r="C290" s="50"/>
      <c r="D290" s="50"/>
      <c r="E290" s="50"/>
      <c r="F290" s="50"/>
      <c r="G290" s="50"/>
      <c r="H290" s="50"/>
    </row>
    <row r="291" spans="2:8" ht="19.899999999999999" customHeight="1" x14ac:dyDescent="0.25">
      <c r="B291" s="50"/>
      <c r="C291" s="50"/>
      <c r="D291" s="50"/>
      <c r="E291" s="50"/>
      <c r="F291" s="50"/>
      <c r="G291" s="50"/>
      <c r="H291" s="50"/>
    </row>
    <row r="292" spans="2:8" ht="19.899999999999999" customHeight="1" x14ac:dyDescent="0.25">
      <c r="B292" s="50"/>
      <c r="C292" s="50"/>
      <c r="D292" s="50"/>
      <c r="E292" s="50"/>
      <c r="F292" s="50"/>
      <c r="G292" s="50"/>
      <c r="H292" s="50"/>
    </row>
    <row r="293" spans="2:8" ht="19.899999999999999" customHeight="1" x14ac:dyDescent="0.25">
      <c r="B293" s="50"/>
      <c r="C293" s="50"/>
      <c r="D293" s="50"/>
      <c r="E293" s="50"/>
      <c r="F293" s="50"/>
      <c r="G293" s="50"/>
      <c r="H293" s="50"/>
    </row>
    <row r="294" spans="2:8" ht="19.899999999999999" customHeight="1" x14ac:dyDescent="0.25">
      <c r="B294" s="50"/>
      <c r="C294" s="50"/>
      <c r="D294" s="50"/>
      <c r="E294" s="50"/>
      <c r="F294" s="50"/>
      <c r="G294" s="50"/>
      <c r="H294" s="50"/>
    </row>
    <row r="295" spans="2:8" ht="19.899999999999999" customHeight="1" x14ac:dyDescent="0.25">
      <c r="B295" s="50"/>
      <c r="C295" s="50"/>
      <c r="D295" s="50"/>
      <c r="E295" s="50"/>
      <c r="F295" s="50"/>
      <c r="G295" s="50"/>
      <c r="H295" s="50"/>
    </row>
    <row r="296" spans="2:8" ht="19.899999999999999" customHeight="1" x14ac:dyDescent="0.25">
      <c r="B296" s="50"/>
      <c r="C296" s="50"/>
      <c r="D296" s="50"/>
      <c r="E296" s="50"/>
      <c r="F296" s="50"/>
      <c r="G296" s="50"/>
      <c r="H296" s="50"/>
    </row>
    <row r="297" spans="2:8" ht="19.899999999999999" customHeight="1" x14ac:dyDescent="0.25">
      <c r="B297" s="50"/>
      <c r="C297" s="50"/>
      <c r="D297" s="50"/>
      <c r="E297" s="50"/>
      <c r="F297" s="50"/>
      <c r="G297" s="50"/>
      <c r="H297" s="50"/>
    </row>
    <row r="298" spans="2:8" ht="19.899999999999999" customHeight="1" x14ac:dyDescent="0.25">
      <c r="B298" s="50"/>
      <c r="C298" s="50"/>
      <c r="D298" s="50"/>
      <c r="E298" s="50"/>
      <c r="F298" s="50"/>
      <c r="G298" s="50"/>
      <c r="H298" s="50"/>
    </row>
    <row r="299" spans="2:8" ht="19.899999999999999" customHeight="1" x14ac:dyDescent="0.25">
      <c r="B299" s="50"/>
      <c r="C299" s="50"/>
      <c r="D299" s="50"/>
      <c r="E299" s="50"/>
      <c r="F299" s="50"/>
      <c r="G299" s="50"/>
      <c r="H299" s="50"/>
    </row>
    <row r="300" spans="2:8" ht="19.899999999999999" customHeight="1" x14ac:dyDescent="0.25">
      <c r="B300" s="50"/>
      <c r="C300" s="50"/>
      <c r="D300" s="50"/>
      <c r="E300" s="50"/>
      <c r="F300" s="50"/>
      <c r="G300" s="50"/>
      <c r="H300" s="50"/>
    </row>
    <row r="301" spans="2:8" ht="19.899999999999999" customHeight="1" x14ac:dyDescent="0.25">
      <c r="B301" s="50"/>
      <c r="C301" s="50"/>
      <c r="D301" s="50"/>
      <c r="E301" s="50"/>
      <c r="F301" s="50"/>
      <c r="G301" s="50"/>
      <c r="H301" s="50"/>
    </row>
    <row r="302" spans="2:8" ht="19.899999999999999" customHeight="1" x14ac:dyDescent="0.25">
      <c r="B302" s="50"/>
      <c r="C302" s="50"/>
      <c r="D302" s="50"/>
      <c r="E302" s="50"/>
      <c r="F302" s="50"/>
      <c r="G302" s="50"/>
      <c r="H302" s="50"/>
    </row>
    <row r="303" spans="2:8" ht="19.899999999999999" customHeight="1" x14ac:dyDescent="0.25">
      <c r="B303" s="50"/>
      <c r="C303" s="50"/>
      <c r="D303" s="50"/>
      <c r="E303" s="50"/>
      <c r="F303" s="50"/>
      <c r="G303" s="50"/>
      <c r="H303" s="50"/>
    </row>
    <row r="304" spans="2:8" ht="19.899999999999999" customHeight="1" x14ac:dyDescent="0.25">
      <c r="B304" s="50"/>
      <c r="C304" s="50"/>
      <c r="D304" s="50"/>
      <c r="E304" s="50"/>
      <c r="F304" s="50"/>
      <c r="G304" s="50"/>
      <c r="H304" s="50"/>
    </row>
    <row r="305" spans="2:8" ht="19.899999999999999" customHeight="1" x14ac:dyDescent="0.25">
      <c r="B305" s="50"/>
      <c r="C305" s="50"/>
      <c r="D305" s="50"/>
      <c r="E305" s="50"/>
      <c r="F305" s="50"/>
      <c r="G305" s="50"/>
      <c r="H305" s="50"/>
    </row>
    <row r="306" spans="2:8" ht="19.899999999999999" customHeight="1" x14ac:dyDescent="0.25">
      <c r="B306" s="50"/>
      <c r="C306" s="50"/>
      <c r="D306" s="50"/>
      <c r="E306" s="50"/>
      <c r="F306" s="50"/>
      <c r="G306" s="50"/>
      <c r="H306" s="50"/>
    </row>
    <row r="307" spans="2:8" ht="19.899999999999999" customHeight="1" x14ac:dyDescent="0.25">
      <c r="B307" s="50"/>
      <c r="C307" s="50"/>
      <c r="D307" s="50"/>
      <c r="E307" s="50"/>
      <c r="F307" s="50"/>
      <c r="G307" s="50"/>
      <c r="H307" s="50"/>
    </row>
    <row r="308" spans="2:8" ht="19.899999999999999" customHeight="1" x14ac:dyDescent="0.25">
      <c r="B308" s="50"/>
      <c r="C308" s="50"/>
      <c r="D308" s="50"/>
      <c r="E308" s="50"/>
      <c r="F308" s="50"/>
      <c r="G308" s="50"/>
      <c r="H308" s="50"/>
    </row>
    <row r="309" spans="2:8" ht="19.899999999999999" customHeight="1" x14ac:dyDescent="0.25">
      <c r="B309" s="50"/>
      <c r="C309" s="50"/>
      <c r="D309" s="50"/>
      <c r="E309" s="50"/>
      <c r="F309" s="50"/>
      <c r="G309" s="50"/>
      <c r="H309" s="50"/>
    </row>
    <row r="310" spans="2:8" ht="19.899999999999999" customHeight="1" x14ac:dyDescent="0.25">
      <c r="B310" s="50"/>
      <c r="C310" s="50"/>
      <c r="D310" s="50"/>
      <c r="E310" s="50"/>
      <c r="F310" s="50"/>
      <c r="G310" s="50"/>
      <c r="H310" s="50"/>
    </row>
    <row r="311" spans="2:8" ht="19.899999999999999" customHeight="1" x14ac:dyDescent="0.25">
      <c r="B311" s="50"/>
      <c r="C311" s="50"/>
      <c r="D311" s="50"/>
      <c r="E311" s="50"/>
      <c r="F311" s="50"/>
      <c r="G311" s="50"/>
      <c r="H311" s="50"/>
    </row>
    <row r="312" spans="2:8" ht="19.899999999999999" customHeight="1" x14ac:dyDescent="0.25">
      <c r="B312" s="50"/>
      <c r="C312" s="50"/>
      <c r="D312" s="50"/>
      <c r="E312" s="50"/>
      <c r="F312" s="50"/>
      <c r="G312" s="50"/>
      <c r="H312" s="50"/>
    </row>
    <row r="313" spans="2:8" ht="19.899999999999999" customHeight="1" x14ac:dyDescent="0.25">
      <c r="B313" s="50"/>
      <c r="C313" s="50"/>
      <c r="D313" s="50"/>
      <c r="E313" s="50"/>
      <c r="F313" s="50"/>
      <c r="G313" s="50"/>
      <c r="H313" s="50"/>
    </row>
    <row r="314" spans="2:8" ht="19.899999999999999" customHeight="1" x14ac:dyDescent="0.25">
      <c r="B314" s="50"/>
      <c r="C314" s="50"/>
      <c r="D314" s="50"/>
      <c r="E314" s="50"/>
      <c r="F314" s="50"/>
      <c r="G314" s="50"/>
      <c r="H314" s="50"/>
    </row>
    <row r="315" spans="2:8" ht="19.899999999999999" customHeight="1" x14ac:dyDescent="0.25">
      <c r="B315" s="50"/>
      <c r="C315" s="50"/>
      <c r="D315" s="50"/>
      <c r="E315" s="50"/>
      <c r="F315" s="50"/>
      <c r="G315" s="50"/>
      <c r="H315" s="50"/>
    </row>
    <row r="316" spans="2:8" ht="19.899999999999999" customHeight="1" x14ac:dyDescent="0.25">
      <c r="B316" s="50"/>
      <c r="C316" s="50"/>
      <c r="D316" s="50"/>
      <c r="E316" s="50"/>
      <c r="F316" s="50"/>
      <c r="G316" s="50"/>
      <c r="H316" s="50"/>
    </row>
    <row r="317" spans="2:8" ht="19.899999999999999" customHeight="1" x14ac:dyDescent="0.25">
      <c r="B317" s="50"/>
      <c r="C317" s="50"/>
      <c r="D317" s="50"/>
      <c r="E317" s="50"/>
      <c r="F317" s="50"/>
      <c r="G317" s="50"/>
      <c r="H317" s="50"/>
    </row>
    <row r="318" spans="2:8" ht="19.899999999999999" customHeight="1" x14ac:dyDescent="0.25">
      <c r="B318" s="50"/>
      <c r="C318" s="50"/>
      <c r="D318" s="50"/>
      <c r="E318" s="50"/>
      <c r="F318" s="50"/>
      <c r="G318" s="50"/>
      <c r="H318" s="50"/>
    </row>
    <row r="319" spans="2:8" ht="19.899999999999999" customHeight="1" x14ac:dyDescent="0.25">
      <c r="B319" s="50"/>
      <c r="C319" s="50"/>
      <c r="D319" s="50"/>
      <c r="E319" s="50"/>
      <c r="F319" s="50"/>
      <c r="G319" s="50"/>
      <c r="H319" s="50"/>
    </row>
    <row r="320" spans="2:8" ht="19.899999999999999" customHeight="1" x14ac:dyDescent="0.25">
      <c r="B320" s="50"/>
      <c r="C320" s="50"/>
      <c r="D320" s="50"/>
      <c r="E320" s="50"/>
      <c r="F320" s="50"/>
      <c r="G320" s="50"/>
      <c r="H320" s="50"/>
    </row>
    <row r="321" spans="2:8" ht="19.899999999999999" customHeight="1" x14ac:dyDescent="0.25">
      <c r="B321" s="50"/>
      <c r="C321" s="50"/>
      <c r="D321" s="50"/>
      <c r="E321" s="50"/>
      <c r="F321" s="50"/>
      <c r="G321" s="50"/>
      <c r="H321" s="50"/>
    </row>
    <row r="322" spans="2:8" ht="19.899999999999999" customHeight="1" x14ac:dyDescent="0.25">
      <c r="B322" s="50"/>
      <c r="C322" s="50"/>
      <c r="D322" s="50"/>
      <c r="E322" s="50"/>
      <c r="F322" s="50"/>
      <c r="G322" s="50"/>
      <c r="H322" s="50"/>
    </row>
    <row r="323" spans="2:8" ht="19.899999999999999" customHeight="1" x14ac:dyDescent="0.25">
      <c r="B323" s="50"/>
      <c r="C323" s="50"/>
      <c r="D323" s="50"/>
      <c r="E323" s="50"/>
      <c r="F323" s="50"/>
      <c r="G323" s="50"/>
      <c r="H323" s="50"/>
    </row>
    <row r="324" spans="2:8" ht="19.899999999999999" customHeight="1" x14ac:dyDescent="0.25">
      <c r="B324" s="50"/>
      <c r="C324" s="50"/>
      <c r="D324" s="50"/>
      <c r="E324" s="50"/>
      <c r="F324" s="50"/>
      <c r="G324" s="50"/>
      <c r="H324" s="50"/>
    </row>
    <row r="325" spans="2:8" ht="19.899999999999999" customHeight="1" x14ac:dyDescent="0.25">
      <c r="B325" s="50"/>
      <c r="C325" s="50"/>
      <c r="D325" s="50"/>
      <c r="E325" s="50"/>
      <c r="F325" s="50"/>
      <c r="G325" s="50"/>
      <c r="H325" s="50"/>
    </row>
    <row r="326" spans="2:8" ht="19.899999999999999" customHeight="1" x14ac:dyDescent="0.25">
      <c r="B326" s="50"/>
      <c r="C326" s="50"/>
      <c r="D326" s="50"/>
      <c r="E326" s="50"/>
      <c r="F326" s="50"/>
      <c r="G326" s="50"/>
      <c r="H326" s="50"/>
    </row>
    <row r="327" spans="2:8" ht="19.899999999999999" customHeight="1" x14ac:dyDescent="0.25">
      <c r="B327" s="50"/>
      <c r="C327" s="50"/>
      <c r="D327" s="50"/>
      <c r="E327" s="50"/>
      <c r="F327" s="50"/>
      <c r="G327" s="50"/>
      <c r="H327" s="50"/>
    </row>
    <row r="328" spans="2:8" ht="19.899999999999999" customHeight="1" x14ac:dyDescent="0.25">
      <c r="B328" s="50"/>
      <c r="C328" s="50"/>
      <c r="D328" s="50"/>
      <c r="E328" s="50"/>
      <c r="F328" s="50"/>
      <c r="G328" s="50"/>
      <c r="H328" s="50"/>
    </row>
    <row r="329" spans="2:8" ht="19.899999999999999" customHeight="1" x14ac:dyDescent="0.25">
      <c r="B329" s="50"/>
      <c r="C329" s="50"/>
      <c r="D329" s="50"/>
      <c r="E329" s="50"/>
      <c r="F329" s="50"/>
      <c r="G329" s="50"/>
      <c r="H329" s="50"/>
    </row>
    <row r="330" spans="2:8" ht="19.899999999999999" customHeight="1" x14ac:dyDescent="0.25">
      <c r="B330" s="50"/>
      <c r="C330" s="50"/>
      <c r="D330" s="50"/>
      <c r="E330" s="50"/>
      <c r="F330" s="50"/>
      <c r="G330" s="50"/>
      <c r="H330" s="50"/>
    </row>
    <row r="331" spans="2:8" ht="19.899999999999999" customHeight="1" x14ac:dyDescent="0.25">
      <c r="B331" s="50"/>
      <c r="C331" s="50"/>
      <c r="D331" s="50"/>
      <c r="E331" s="50"/>
      <c r="F331" s="50"/>
      <c r="G331" s="50"/>
      <c r="H331" s="50"/>
    </row>
    <row r="332" spans="2:8" ht="19.899999999999999" customHeight="1" x14ac:dyDescent="0.25">
      <c r="B332" s="50"/>
      <c r="C332" s="50"/>
      <c r="D332" s="50"/>
      <c r="E332" s="50"/>
      <c r="F332" s="50"/>
      <c r="G332" s="50"/>
      <c r="H332" s="50"/>
    </row>
    <row r="333" spans="2:8" ht="19.899999999999999" customHeight="1" x14ac:dyDescent="0.25">
      <c r="B333" s="50"/>
      <c r="C333" s="50"/>
      <c r="D333" s="50"/>
      <c r="E333" s="50"/>
      <c r="F333" s="50"/>
      <c r="G333" s="50"/>
      <c r="H333" s="50"/>
    </row>
    <row r="334" spans="2:8" ht="19.899999999999999" customHeight="1" x14ac:dyDescent="0.25">
      <c r="B334" s="50"/>
      <c r="C334" s="50"/>
      <c r="D334" s="50"/>
      <c r="E334" s="50"/>
      <c r="F334" s="50"/>
      <c r="G334" s="50"/>
      <c r="H334" s="50"/>
    </row>
    <row r="335" spans="2:8" ht="19.899999999999999" customHeight="1" x14ac:dyDescent="0.25">
      <c r="B335" s="50"/>
      <c r="C335" s="50"/>
      <c r="D335" s="50"/>
      <c r="E335" s="50"/>
      <c r="F335" s="50"/>
      <c r="G335" s="50"/>
      <c r="H335" s="50"/>
    </row>
    <row r="336" spans="2:8" ht="19.899999999999999" customHeight="1" x14ac:dyDescent="0.25">
      <c r="B336" s="50"/>
      <c r="C336" s="50"/>
      <c r="D336" s="50"/>
      <c r="E336" s="50"/>
      <c r="F336" s="50"/>
      <c r="G336" s="50"/>
      <c r="H336" s="50"/>
    </row>
    <row r="337" spans="2:8" ht="19.899999999999999" customHeight="1" x14ac:dyDescent="0.25">
      <c r="B337" s="50"/>
      <c r="C337" s="50"/>
      <c r="D337" s="50"/>
      <c r="E337" s="50"/>
      <c r="F337" s="50"/>
      <c r="G337" s="50"/>
      <c r="H337" s="50"/>
    </row>
    <row r="338" spans="2:8" ht="19.899999999999999" customHeight="1" x14ac:dyDescent="0.25">
      <c r="B338" s="50"/>
      <c r="C338" s="50"/>
      <c r="D338" s="50"/>
      <c r="E338" s="50"/>
      <c r="F338" s="50"/>
      <c r="G338" s="50"/>
      <c r="H338" s="50"/>
    </row>
    <row r="339" spans="2:8" ht="19.899999999999999" customHeight="1" x14ac:dyDescent="0.25">
      <c r="B339" s="50"/>
      <c r="C339" s="50"/>
      <c r="D339" s="50"/>
      <c r="E339" s="50"/>
      <c r="F339" s="50"/>
      <c r="G339" s="50"/>
      <c r="H339" s="50"/>
    </row>
    <row r="340" spans="2:8" ht="19.899999999999999" customHeight="1" x14ac:dyDescent="0.25">
      <c r="B340" s="50"/>
      <c r="C340" s="50"/>
      <c r="D340" s="50"/>
      <c r="E340" s="50"/>
      <c r="F340" s="50"/>
      <c r="G340" s="50"/>
      <c r="H340" s="50"/>
    </row>
    <row r="341" spans="2:8" ht="19.899999999999999" customHeight="1" x14ac:dyDescent="0.25">
      <c r="B341" s="50"/>
      <c r="C341" s="50"/>
      <c r="D341" s="50"/>
      <c r="E341" s="50"/>
      <c r="F341" s="50"/>
      <c r="G341" s="50"/>
      <c r="H341" s="50"/>
    </row>
    <row r="342" spans="2:8" ht="19.899999999999999" customHeight="1" x14ac:dyDescent="0.25">
      <c r="B342" s="50"/>
      <c r="C342" s="50"/>
      <c r="D342" s="50"/>
      <c r="E342" s="50"/>
      <c r="F342" s="50"/>
      <c r="G342" s="50"/>
      <c r="H342" s="50"/>
    </row>
    <row r="343" spans="2:8" ht="19.899999999999999" customHeight="1" x14ac:dyDescent="0.25">
      <c r="B343" s="50"/>
      <c r="C343" s="50"/>
      <c r="D343" s="50"/>
      <c r="E343" s="50"/>
      <c r="F343" s="50"/>
      <c r="G343" s="50"/>
      <c r="H343" s="50"/>
    </row>
    <row r="344" spans="2:8" ht="19.899999999999999" customHeight="1" x14ac:dyDescent="0.25">
      <c r="B344" s="50"/>
      <c r="C344" s="50"/>
      <c r="D344" s="50"/>
      <c r="E344" s="50"/>
      <c r="F344" s="50"/>
      <c r="G344" s="50"/>
      <c r="H344" s="50"/>
    </row>
    <row r="345" spans="2:8" ht="19.899999999999999" customHeight="1" x14ac:dyDescent="0.25">
      <c r="B345" s="50"/>
      <c r="C345" s="50"/>
      <c r="D345" s="50"/>
      <c r="E345" s="50"/>
      <c r="F345" s="50"/>
      <c r="G345" s="50"/>
      <c r="H345" s="50"/>
    </row>
    <row r="346" spans="2:8" ht="19.899999999999999" customHeight="1" x14ac:dyDescent="0.25">
      <c r="B346" s="50"/>
      <c r="C346" s="50"/>
      <c r="D346" s="50"/>
      <c r="E346" s="50"/>
      <c r="F346" s="50"/>
      <c r="G346" s="50"/>
      <c r="H346" s="50"/>
    </row>
    <row r="347" spans="2:8" ht="19.899999999999999" customHeight="1" x14ac:dyDescent="0.25">
      <c r="B347" s="50"/>
      <c r="C347" s="50"/>
      <c r="D347" s="50"/>
      <c r="E347" s="50"/>
      <c r="F347" s="50"/>
      <c r="G347" s="50"/>
      <c r="H347" s="50"/>
    </row>
    <row r="348" spans="2:8" ht="19.899999999999999" customHeight="1" x14ac:dyDescent="0.25">
      <c r="B348" s="50"/>
      <c r="C348" s="50"/>
      <c r="D348" s="50"/>
      <c r="E348" s="50"/>
      <c r="F348" s="50"/>
      <c r="G348" s="50"/>
      <c r="H348" s="50"/>
    </row>
    <row r="349" spans="2:8" ht="19.899999999999999" customHeight="1" x14ac:dyDescent="0.25">
      <c r="B349" s="50"/>
      <c r="C349" s="50"/>
      <c r="D349" s="50"/>
      <c r="E349" s="50"/>
      <c r="F349" s="50"/>
      <c r="G349" s="50"/>
      <c r="H349" s="50"/>
    </row>
    <row r="350" spans="2:8" ht="19.899999999999999" customHeight="1" x14ac:dyDescent="0.25">
      <c r="B350" s="50"/>
      <c r="C350" s="50"/>
      <c r="D350" s="50"/>
      <c r="E350" s="50"/>
      <c r="F350" s="50"/>
      <c r="G350" s="50"/>
      <c r="H350" s="50"/>
    </row>
    <row r="351" spans="2:8" ht="19.899999999999999" customHeight="1" x14ac:dyDescent="0.25">
      <c r="B351" s="50"/>
      <c r="C351" s="50"/>
      <c r="D351" s="50"/>
      <c r="E351" s="50"/>
      <c r="F351" s="50"/>
      <c r="G351" s="50"/>
      <c r="H351" s="50"/>
    </row>
    <row r="352" spans="2:8" ht="19.899999999999999" customHeight="1" x14ac:dyDescent="0.25">
      <c r="B352" s="50"/>
      <c r="C352" s="50"/>
      <c r="D352" s="50"/>
      <c r="E352" s="50"/>
      <c r="F352" s="50"/>
      <c r="G352" s="50"/>
      <c r="H352" s="50"/>
    </row>
    <row r="353" spans="2:8" ht="19.899999999999999" customHeight="1" x14ac:dyDescent="0.25">
      <c r="B353" s="50"/>
      <c r="C353" s="50"/>
      <c r="D353" s="50"/>
      <c r="E353" s="50"/>
      <c r="F353" s="50"/>
      <c r="G353" s="50"/>
      <c r="H353" s="50"/>
    </row>
    <row r="354" spans="2:8" ht="19.899999999999999" customHeight="1" x14ac:dyDescent="0.25">
      <c r="B354" s="50"/>
      <c r="C354" s="50"/>
      <c r="D354" s="50"/>
      <c r="E354" s="50"/>
      <c r="F354" s="50"/>
      <c r="G354" s="50"/>
      <c r="H354" s="50"/>
    </row>
    <row r="355" spans="2:8" ht="19.899999999999999" customHeight="1" x14ac:dyDescent="0.25">
      <c r="B355" s="50"/>
      <c r="C355" s="50"/>
      <c r="D355" s="50"/>
      <c r="E355" s="50"/>
      <c r="F355" s="50"/>
      <c r="G355" s="50"/>
      <c r="H355" s="50"/>
    </row>
    <row r="356" spans="2:8" ht="19.899999999999999" customHeight="1" x14ac:dyDescent="0.25">
      <c r="B356" s="50"/>
      <c r="C356" s="50"/>
      <c r="D356" s="50"/>
      <c r="E356" s="50"/>
      <c r="F356" s="50"/>
      <c r="G356" s="50"/>
      <c r="H356" s="50"/>
    </row>
    <row r="357" spans="2:8" ht="19.899999999999999" customHeight="1" x14ac:dyDescent="0.25">
      <c r="B357" s="50"/>
      <c r="C357" s="50"/>
      <c r="D357" s="50"/>
      <c r="E357" s="50"/>
      <c r="F357" s="50"/>
      <c r="G357" s="50"/>
      <c r="H357" s="50"/>
    </row>
    <row r="358" spans="2:8" ht="19.899999999999999" customHeight="1" x14ac:dyDescent="0.25">
      <c r="B358" s="50"/>
      <c r="C358" s="50"/>
      <c r="D358" s="50"/>
      <c r="E358" s="50"/>
      <c r="F358" s="50"/>
      <c r="G358" s="50"/>
      <c r="H358" s="50"/>
    </row>
    <row r="359" spans="2:8" ht="19.899999999999999" customHeight="1" x14ac:dyDescent="0.25">
      <c r="B359" s="50"/>
      <c r="C359" s="50"/>
      <c r="D359" s="50"/>
      <c r="E359" s="50"/>
      <c r="F359" s="50"/>
      <c r="G359" s="50"/>
      <c r="H359" s="50"/>
    </row>
    <row r="360" spans="2:8" ht="19.899999999999999" customHeight="1" x14ac:dyDescent="0.25">
      <c r="B360" s="50"/>
      <c r="C360" s="50"/>
      <c r="D360" s="50"/>
      <c r="E360" s="50"/>
      <c r="F360" s="50"/>
      <c r="G360" s="50"/>
      <c r="H360" s="50"/>
    </row>
    <row r="361" spans="2:8" ht="19.899999999999999" customHeight="1" x14ac:dyDescent="0.25">
      <c r="B361" s="50"/>
      <c r="C361" s="50"/>
      <c r="D361" s="50"/>
      <c r="E361" s="50"/>
      <c r="F361" s="50"/>
      <c r="G361" s="50"/>
      <c r="H361" s="50"/>
    </row>
    <row r="362" spans="2:8" ht="19.899999999999999" customHeight="1" x14ac:dyDescent="0.25">
      <c r="B362" s="50"/>
      <c r="C362" s="50"/>
      <c r="D362" s="50"/>
      <c r="E362" s="50"/>
      <c r="F362" s="50"/>
      <c r="G362" s="50"/>
      <c r="H362" s="50"/>
    </row>
    <row r="363" spans="2:8" ht="19.899999999999999" customHeight="1" x14ac:dyDescent="0.25">
      <c r="B363" s="50"/>
      <c r="C363" s="50"/>
      <c r="D363" s="50"/>
      <c r="E363" s="50"/>
      <c r="F363" s="50"/>
      <c r="G363" s="50"/>
      <c r="H363" s="50"/>
    </row>
    <row r="364" spans="2:8" ht="19.899999999999999" customHeight="1" x14ac:dyDescent="0.25">
      <c r="B364" s="50"/>
      <c r="C364" s="50"/>
      <c r="D364" s="50"/>
      <c r="E364" s="50"/>
      <c r="F364" s="50"/>
      <c r="G364" s="50"/>
      <c r="H364" s="50"/>
    </row>
    <row r="365" spans="2:8" ht="19.899999999999999" customHeight="1" x14ac:dyDescent="0.25">
      <c r="B365" s="50"/>
      <c r="C365" s="50"/>
      <c r="D365" s="50"/>
      <c r="E365" s="50"/>
      <c r="F365" s="50"/>
      <c r="G365" s="50"/>
      <c r="H365" s="50"/>
    </row>
    <row r="366" spans="2:8" ht="19.899999999999999" customHeight="1" x14ac:dyDescent="0.25">
      <c r="B366" s="50"/>
      <c r="C366" s="50"/>
      <c r="D366" s="50"/>
      <c r="E366" s="50"/>
      <c r="F366" s="50"/>
      <c r="G366" s="50"/>
      <c r="H366" s="50"/>
    </row>
    <row r="367" spans="2:8" ht="19.899999999999999" customHeight="1" x14ac:dyDescent="0.25">
      <c r="B367" s="50"/>
      <c r="C367" s="50"/>
      <c r="D367" s="50"/>
      <c r="E367" s="50"/>
      <c r="F367" s="50"/>
      <c r="G367" s="50"/>
      <c r="H367" s="50"/>
    </row>
    <row r="368" spans="2:8" ht="19.899999999999999" customHeight="1" x14ac:dyDescent="0.25">
      <c r="B368" s="50"/>
      <c r="C368" s="50"/>
      <c r="D368" s="50"/>
      <c r="E368" s="50"/>
      <c r="F368" s="50"/>
      <c r="G368" s="50"/>
      <c r="H368" s="50"/>
    </row>
    <row r="369" spans="2:8" ht="19.899999999999999" customHeight="1" x14ac:dyDescent="0.25">
      <c r="B369" s="50"/>
      <c r="C369" s="50"/>
      <c r="D369" s="50"/>
      <c r="E369" s="50"/>
      <c r="F369" s="50"/>
      <c r="G369" s="50"/>
      <c r="H369" s="50"/>
    </row>
    <row r="370" spans="2:8" ht="19.899999999999999" customHeight="1" x14ac:dyDescent="0.25">
      <c r="B370" s="50"/>
      <c r="C370" s="50"/>
      <c r="D370" s="50"/>
      <c r="E370" s="50"/>
      <c r="F370" s="50"/>
      <c r="G370" s="50"/>
      <c r="H370" s="50"/>
    </row>
    <row r="371" spans="2:8" ht="19.899999999999999" customHeight="1" x14ac:dyDescent="0.25">
      <c r="B371" s="50"/>
      <c r="C371" s="50"/>
      <c r="D371" s="50"/>
      <c r="E371" s="50"/>
      <c r="F371" s="50"/>
      <c r="G371" s="50"/>
      <c r="H371" s="50"/>
    </row>
    <row r="372" spans="2:8" ht="19.899999999999999" customHeight="1" x14ac:dyDescent="0.25">
      <c r="B372" s="50"/>
      <c r="C372" s="50"/>
      <c r="D372" s="50"/>
      <c r="E372" s="50"/>
      <c r="F372" s="50"/>
      <c r="G372" s="50"/>
      <c r="H372" s="50"/>
    </row>
    <row r="373" spans="2:8" ht="19.899999999999999" customHeight="1" x14ac:dyDescent="0.25">
      <c r="B373" s="50"/>
      <c r="C373" s="50"/>
      <c r="D373" s="50"/>
      <c r="E373" s="50"/>
      <c r="F373" s="50"/>
      <c r="G373" s="50"/>
      <c r="H373" s="50"/>
    </row>
    <row r="374" spans="2:8" ht="19.899999999999999" customHeight="1" x14ac:dyDescent="0.25">
      <c r="B374" s="50"/>
      <c r="C374" s="50"/>
      <c r="D374" s="50"/>
      <c r="E374" s="50"/>
      <c r="F374" s="50"/>
      <c r="G374" s="50"/>
      <c r="H374" s="50"/>
    </row>
    <row r="375" spans="2:8" ht="19.899999999999999" customHeight="1" x14ac:dyDescent="0.25">
      <c r="B375" s="50"/>
      <c r="C375" s="50"/>
      <c r="D375" s="50"/>
      <c r="E375" s="50"/>
      <c r="F375" s="50"/>
      <c r="G375" s="50"/>
      <c r="H375" s="50"/>
    </row>
    <row r="376" spans="2:8" ht="19.899999999999999" customHeight="1" x14ac:dyDescent="0.25">
      <c r="B376" s="50"/>
      <c r="C376" s="50"/>
      <c r="D376" s="50"/>
      <c r="E376" s="50"/>
      <c r="F376" s="50"/>
      <c r="G376" s="50"/>
      <c r="H376" s="50"/>
    </row>
    <row r="377" spans="2:8" ht="19.899999999999999" customHeight="1" x14ac:dyDescent="0.25">
      <c r="B377" s="50"/>
      <c r="C377" s="50"/>
      <c r="D377" s="50"/>
      <c r="E377" s="50"/>
      <c r="F377" s="50"/>
      <c r="G377" s="50"/>
      <c r="H377" s="50"/>
    </row>
    <row r="378" spans="2:8" ht="19.899999999999999" customHeight="1" x14ac:dyDescent="0.25">
      <c r="B378" s="50"/>
      <c r="C378" s="50"/>
      <c r="D378" s="50"/>
      <c r="E378" s="50"/>
      <c r="F378" s="50"/>
      <c r="G378" s="50"/>
      <c r="H378" s="50"/>
    </row>
    <row r="379" spans="2:8" ht="19.899999999999999" customHeight="1" x14ac:dyDescent="0.25">
      <c r="B379" s="50"/>
      <c r="C379" s="50"/>
      <c r="D379" s="50"/>
      <c r="E379" s="50"/>
      <c r="F379" s="50"/>
      <c r="G379" s="50"/>
      <c r="H379" s="50"/>
    </row>
    <row r="380" spans="2:8" ht="19.899999999999999" customHeight="1" x14ac:dyDescent="0.25">
      <c r="B380" s="50"/>
      <c r="C380" s="50"/>
      <c r="D380" s="50"/>
      <c r="E380" s="50"/>
      <c r="F380" s="50"/>
      <c r="G380" s="50"/>
      <c r="H380" s="50"/>
    </row>
    <row r="381" spans="2:8" ht="19.899999999999999" customHeight="1" x14ac:dyDescent="0.25">
      <c r="B381" s="50"/>
      <c r="C381" s="50"/>
      <c r="D381" s="50"/>
      <c r="E381" s="50"/>
      <c r="F381" s="50"/>
      <c r="G381" s="50"/>
      <c r="H381" s="50"/>
    </row>
    <row r="382" spans="2:8" ht="19.899999999999999" customHeight="1" x14ac:dyDescent="0.25">
      <c r="B382" s="50"/>
      <c r="C382" s="50"/>
      <c r="D382" s="50"/>
      <c r="E382" s="50"/>
      <c r="F382" s="50"/>
      <c r="G382" s="50"/>
      <c r="H382" s="50"/>
    </row>
    <row r="383" spans="2:8" ht="19.899999999999999" customHeight="1" x14ac:dyDescent="0.25">
      <c r="B383" s="50"/>
      <c r="C383" s="50"/>
      <c r="D383" s="50"/>
      <c r="E383" s="50"/>
      <c r="F383" s="50"/>
      <c r="G383" s="50"/>
      <c r="H383" s="50"/>
    </row>
    <row r="384" spans="2:8" ht="19.899999999999999" customHeight="1" x14ac:dyDescent="0.25">
      <c r="B384" s="50"/>
      <c r="C384" s="50"/>
      <c r="D384" s="50"/>
      <c r="E384" s="50"/>
      <c r="F384" s="50"/>
      <c r="G384" s="50"/>
      <c r="H384" s="50"/>
    </row>
    <row r="385" spans="2:8" ht="19.899999999999999" customHeight="1" x14ac:dyDescent="0.25">
      <c r="B385" s="50"/>
      <c r="C385" s="50"/>
      <c r="D385" s="50"/>
      <c r="E385" s="50"/>
      <c r="F385" s="50"/>
      <c r="G385" s="50"/>
      <c r="H385" s="50"/>
    </row>
    <row r="386" spans="2:8" ht="19.899999999999999" customHeight="1" x14ac:dyDescent="0.25">
      <c r="B386" s="50"/>
      <c r="C386" s="50"/>
      <c r="D386" s="50"/>
      <c r="E386" s="50"/>
      <c r="F386" s="50"/>
      <c r="G386" s="50"/>
      <c r="H386" s="50"/>
    </row>
    <row r="387" spans="2:8" ht="19.899999999999999" customHeight="1" x14ac:dyDescent="0.25">
      <c r="B387" s="50"/>
      <c r="C387" s="50"/>
      <c r="D387" s="50"/>
      <c r="E387" s="50"/>
      <c r="F387" s="50"/>
      <c r="G387" s="50"/>
      <c r="H387" s="50"/>
    </row>
    <row r="388" spans="2:8" ht="19.899999999999999" customHeight="1" x14ac:dyDescent="0.25">
      <c r="B388" s="50"/>
      <c r="C388" s="50"/>
      <c r="D388" s="50"/>
      <c r="E388" s="50"/>
      <c r="F388" s="50"/>
      <c r="G388" s="50"/>
      <c r="H388" s="50"/>
    </row>
    <row r="389" spans="2:8" ht="19.899999999999999" customHeight="1" x14ac:dyDescent="0.25">
      <c r="B389" s="50"/>
      <c r="C389" s="50"/>
      <c r="D389" s="50"/>
      <c r="E389" s="50"/>
      <c r="F389" s="50"/>
      <c r="G389" s="50"/>
      <c r="H389" s="50"/>
    </row>
    <row r="390" spans="2:8" ht="19.899999999999999" customHeight="1" x14ac:dyDescent="0.25">
      <c r="B390" s="50"/>
      <c r="C390" s="50"/>
      <c r="D390" s="50"/>
      <c r="E390" s="50"/>
      <c r="F390" s="50"/>
      <c r="G390" s="50"/>
      <c r="H390" s="50"/>
    </row>
    <row r="391" spans="2:8" ht="19.899999999999999" customHeight="1" x14ac:dyDescent="0.25">
      <c r="B391" s="50"/>
      <c r="C391" s="50"/>
      <c r="D391" s="50"/>
      <c r="E391" s="50"/>
      <c r="F391" s="50"/>
      <c r="G391" s="50"/>
      <c r="H391" s="50"/>
    </row>
    <row r="392" spans="2:8" ht="19.899999999999999" customHeight="1" x14ac:dyDescent="0.25">
      <c r="B392" s="50"/>
      <c r="C392" s="50"/>
      <c r="D392" s="50"/>
      <c r="E392" s="50"/>
      <c r="F392" s="50"/>
      <c r="G392" s="50"/>
      <c r="H392" s="50"/>
    </row>
    <row r="393" spans="2:8" ht="19.899999999999999" customHeight="1" x14ac:dyDescent="0.25">
      <c r="B393" s="50"/>
      <c r="C393" s="50"/>
      <c r="D393" s="50"/>
      <c r="E393" s="50"/>
      <c r="F393" s="50"/>
      <c r="G393" s="50"/>
      <c r="H393" s="50"/>
    </row>
    <row r="394" spans="2:8" ht="19.899999999999999" customHeight="1" x14ac:dyDescent="0.25">
      <c r="B394" s="50"/>
      <c r="C394" s="50"/>
      <c r="D394" s="50"/>
      <c r="E394" s="50"/>
      <c r="F394" s="50"/>
      <c r="G394" s="50"/>
      <c r="H394" s="50"/>
    </row>
    <row r="395" spans="2:8" ht="19.899999999999999" customHeight="1" x14ac:dyDescent="0.25">
      <c r="B395" s="50"/>
      <c r="C395" s="50"/>
      <c r="D395" s="50"/>
      <c r="E395" s="50"/>
      <c r="F395" s="50"/>
      <c r="G395" s="50"/>
      <c r="H395" s="50"/>
    </row>
    <row r="396" spans="2:8" ht="19.899999999999999" customHeight="1" x14ac:dyDescent="0.25">
      <c r="B396" s="50"/>
      <c r="C396" s="50"/>
      <c r="D396" s="50"/>
      <c r="E396" s="50"/>
      <c r="F396" s="50"/>
      <c r="G396" s="50"/>
      <c r="H396" s="50"/>
    </row>
    <row r="397" spans="2:8" ht="19.899999999999999" customHeight="1" x14ac:dyDescent="0.25">
      <c r="B397" s="50"/>
      <c r="C397" s="50"/>
      <c r="D397" s="50"/>
      <c r="E397" s="50"/>
      <c r="F397" s="50"/>
      <c r="G397" s="50"/>
      <c r="H397" s="50"/>
    </row>
    <row r="398" spans="2:8" ht="19.899999999999999" customHeight="1" x14ac:dyDescent="0.25">
      <c r="B398" s="50"/>
      <c r="C398" s="50"/>
      <c r="D398" s="50"/>
      <c r="E398" s="50"/>
      <c r="F398" s="50"/>
      <c r="G398" s="50"/>
      <c r="H398" s="50"/>
    </row>
    <row r="399" spans="2:8" ht="19.899999999999999" customHeight="1" x14ac:dyDescent="0.25">
      <c r="B399" s="50"/>
      <c r="C399" s="50"/>
      <c r="D399" s="50"/>
      <c r="E399" s="50"/>
      <c r="F399" s="50"/>
      <c r="G399" s="50"/>
      <c r="H399" s="50"/>
    </row>
    <row r="400" spans="2:8" ht="19.899999999999999" customHeight="1" x14ac:dyDescent="0.25">
      <c r="B400" s="50"/>
      <c r="C400" s="50"/>
      <c r="D400" s="50"/>
      <c r="E400" s="50"/>
      <c r="F400" s="50"/>
      <c r="G400" s="50"/>
      <c r="H400" s="50"/>
    </row>
    <row r="401" spans="2:8" ht="19.899999999999999" customHeight="1" x14ac:dyDescent="0.25">
      <c r="B401" s="50"/>
      <c r="C401" s="50"/>
      <c r="D401" s="50"/>
      <c r="E401" s="50"/>
      <c r="F401" s="50"/>
      <c r="G401" s="50"/>
      <c r="H401" s="50"/>
    </row>
    <row r="402" spans="2:8" ht="19.899999999999999" customHeight="1" x14ac:dyDescent="0.25">
      <c r="B402" s="50"/>
      <c r="C402" s="50"/>
      <c r="D402" s="50"/>
      <c r="E402" s="50"/>
      <c r="F402" s="50"/>
      <c r="G402" s="50"/>
      <c r="H402" s="50"/>
    </row>
    <row r="403" spans="2:8" ht="19.899999999999999" customHeight="1" x14ac:dyDescent="0.25">
      <c r="B403" s="50"/>
      <c r="C403" s="50"/>
      <c r="D403" s="50"/>
      <c r="E403" s="50"/>
      <c r="F403" s="50"/>
      <c r="G403" s="50"/>
      <c r="H403" s="50"/>
    </row>
    <row r="404" spans="2:8" ht="19.899999999999999" customHeight="1" x14ac:dyDescent="0.25">
      <c r="B404" s="50"/>
      <c r="C404" s="50"/>
      <c r="D404" s="50"/>
      <c r="E404" s="50"/>
      <c r="F404" s="50"/>
      <c r="G404" s="50"/>
      <c r="H404" s="50"/>
    </row>
    <row r="405" spans="2:8" ht="19.899999999999999" customHeight="1" x14ac:dyDescent="0.25">
      <c r="B405" s="50"/>
      <c r="C405" s="50"/>
      <c r="D405" s="50"/>
      <c r="E405" s="50"/>
      <c r="F405" s="50"/>
      <c r="G405" s="50"/>
      <c r="H405" s="50"/>
    </row>
    <row r="406" spans="2:8" ht="19.899999999999999" customHeight="1" x14ac:dyDescent="0.25">
      <c r="B406" s="50"/>
      <c r="C406" s="50"/>
      <c r="D406" s="50"/>
      <c r="E406" s="50"/>
      <c r="F406" s="50"/>
      <c r="G406" s="50"/>
      <c r="H406" s="50"/>
    </row>
    <row r="407" spans="2:8" ht="19.899999999999999" customHeight="1" x14ac:dyDescent="0.25">
      <c r="B407" s="50"/>
      <c r="C407" s="50"/>
      <c r="D407" s="50"/>
      <c r="E407" s="50"/>
      <c r="F407" s="50"/>
      <c r="G407" s="50"/>
      <c r="H407" s="50"/>
    </row>
    <row r="408" spans="2:8" ht="19.899999999999999" customHeight="1" x14ac:dyDescent="0.25">
      <c r="B408" s="50"/>
      <c r="C408" s="50"/>
      <c r="D408" s="50"/>
      <c r="E408" s="50"/>
      <c r="F408" s="50"/>
      <c r="G408" s="50"/>
      <c r="H408" s="50"/>
    </row>
    <row r="409" spans="2:8" ht="19.899999999999999" customHeight="1" x14ac:dyDescent="0.25">
      <c r="B409" s="50"/>
      <c r="C409" s="50"/>
      <c r="D409" s="50"/>
      <c r="E409" s="50"/>
      <c r="F409" s="50"/>
      <c r="G409" s="50"/>
      <c r="H409" s="50"/>
    </row>
    <row r="410" spans="2:8" ht="19.899999999999999" customHeight="1" x14ac:dyDescent="0.25">
      <c r="B410" s="50"/>
      <c r="C410" s="50"/>
      <c r="D410" s="50"/>
      <c r="E410" s="50"/>
      <c r="F410" s="50"/>
      <c r="G410" s="50"/>
      <c r="H410" s="50"/>
    </row>
    <row r="411" spans="2:8" ht="19.899999999999999" customHeight="1" x14ac:dyDescent="0.25">
      <c r="B411" s="50"/>
      <c r="C411" s="50"/>
      <c r="D411" s="50"/>
      <c r="E411" s="50"/>
      <c r="F411" s="50"/>
      <c r="G411" s="50"/>
      <c r="H411" s="50"/>
    </row>
    <row r="412" spans="2:8" ht="19.899999999999999" customHeight="1" x14ac:dyDescent="0.25">
      <c r="B412" s="50"/>
      <c r="C412" s="50"/>
      <c r="D412" s="50"/>
      <c r="E412" s="50"/>
      <c r="F412" s="50"/>
      <c r="G412" s="50"/>
      <c r="H412" s="50"/>
    </row>
    <row r="413" spans="2:8" ht="19.899999999999999" customHeight="1" x14ac:dyDescent="0.25">
      <c r="B413" s="50"/>
      <c r="C413" s="50"/>
      <c r="D413" s="50"/>
      <c r="E413" s="50"/>
      <c r="F413" s="50"/>
      <c r="G413" s="50"/>
      <c r="H413" s="50"/>
    </row>
    <row r="414" spans="2:8" ht="19.899999999999999" customHeight="1" x14ac:dyDescent="0.25">
      <c r="B414" s="50"/>
      <c r="C414" s="50"/>
      <c r="D414" s="50"/>
      <c r="E414" s="50"/>
      <c r="F414" s="50"/>
      <c r="G414" s="50"/>
      <c r="H414" s="50"/>
    </row>
    <row r="415" spans="2:8" ht="19.899999999999999" customHeight="1" x14ac:dyDescent="0.25">
      <c r="B415" s="50"/>
      <c r="C415" s="50"/>
      <c r="D415" s="50"/>
      <c r="E415" s="50"/>
      <c r="F415" s="50"/>
      <c r="G415" s="50"/>
      <c r="H415" s="50"/>
    </row>
    <row r="416" spans="2:8" ht="19.899999999999999" customHeight="1" x14ac:dyDescent="0.25">
      <c r="B416" s="50"/>
      <c r="C416" s="50"/>
      <c r="D416" s="50"/>
      <c r="E416" s="50"/>
      <c r="F416" s="50"/>
      <c r="G416" s="50"/>
      <c r="H416" s="50"/>
    </row>
    <row r="417" spans="2:8" ht="19.899999999999999" customHeight="1" x14ac:dyDescent="0.25">
      <c r="B417" s="50"/>
      <c r="C417" s="50"/>
      <c r="D417" s="50"/>
      <c r="E417" s="50"/>
      <c r="F417" s="50"/>
      <c r="G417" s="50"/>
      <c r="H417" s="50"/>
    </row>
    <row r="418" spans="2:8" ht="19.899999999999999" customHeight="1" x14ac:dyDescent="0.25">
      <c r="B418" s="50"/>
      <c r="C418" s="50"/>
      <c r="D418" s="50"/>
      <c r="E418" s="50"/>
      <c r="F418" s="50"/>
      <c r="G418" s="50"/>
      <c r="H418" s="50"/>
    </row>
    <row r="419" spans="2:8" ht="19.899999999999999" customHeight="1" x14ac:dyDescent="0.25">
      <c r="B419" s="50"/>
      <c r="C419" s="50"/>
      <c r="D419" s="50"/>
      <c r="E419" s="50"/>
      <c r="F419" s="50"/>
      <c r="G419" s="50"/>
      <c r="H419" s="50"/>
    </row>
    <row r="420" spans="2:8" ht="19.899999999999999" customHeight="1" x14ac:dyDescent="0.25">
      <c r="B420" s="50"/>
      <c r="C420" s="50"/>
      <c r="D420" s="50"/>
      <c r="E420" s="50"/>
      <c r="F420" s="50"/>
      <c r="G420" s="50"/>
      <c r="H420" s="50"/>
    </row>
    <row r="421" spans="2:8" ht="19.899999999999999" customHeight="1" x14ac:dyDescent="0.25">
      <c r="B421" s="50"/>
      <c r="C421" s="50"/>
      <c r="D421" s="50"/>
      <c r="E421" s="50"/>
      <c r="F421" s="50"/>
      <c r="G421" s="50"/>
      <c r="H421" s="50"/>
    </row>
    <row r="422" spans="2:8" ht="19.899999999999999" customHeight="1" x14ac:dyDescent="0.25">
      <c r="B422" s="50"/>
      <c r="C422" s="50"/>
      <c r="D422" s="50"/>
      <c r="E422" s="50"/>
      <c r="F422" s="50"/>
      <c r="G422" s="50"/>
      <c r="H422" s="50"/>
    </row>
    <row r="423" spans="2:8" ht="19.899999999999999" customHeight="1" x14ac:dyDescent="0.25">
      <c r="B423" s="50"/>
      <c r="C423" s="50"/>
      <c r="D423" s="50"/>
      <c r="E423" s="50"/>
      <c r="F423" s="50"/>
      <c r="G423" s="50"/>
      <c r="H423" s="50"/>
    </row>
    <row r="424" spans="2:8" ht="19.899999999999999" customHeight="1" x14ac:dyDescent="0.25">
      <c r="B424" s="50"/>
      <c r="C424" s="50"/>
      <c r="D424" s="50"/>
      <c r="E424" s="50"/>
      <c r="F424" s="50"/>
      <c r="G424" s="50"/>
      <c r="H424" s="50"/>
    </row>
    <row r="425" spans="2:8" ht="19.899999999999999" customHeight="1" x14ac:dyDescent="0.25">
      <c r="B425" s="50"/>
      <c r="C425" s="50"/>
      <c r="D425" s="50"/>
      <c r="E425" s="50"/>
      <c r="F425" s="50"/>
      <c r="G425" s="50"/>
      <c r="H425" s="50"/>
    </row>
    <row r="426" spans="2:8" ht="19.899999999999999" customHeight="1" x14ac:dyDescent="0.25">
      <c r="B426" s="50"/>
      <c r="C426" s="50"/>
      <c r="D426" s="50"/>
      <c r="E426" s="50"/>
      <c r="F426" s="50"/>
      <c r="G426" s="50"/>
      <c r="H426" s="50"/>
    </row>
    <row r="427" spans="2:8" ht="19.899999999999999" customHeight="1" x14ac:dyDescent="0.25">
      <c r="B427" s="50"/>
      <c r="C427" s="50"/>
      <c r="D427" s="50"/>
      <c r="E427" s="50"/>
      <c r="F427" s="50"/>
      <c r="G427" s="50"/>
      <c r="H427" s="50"/>
    </row>
    <row r="428" spans="2:8" ht="19.899999999999999" customHeight="1" x14ac:dyDescent="0.25">
      <c r="B428" s="50"/>
      <c r="C428" s="50"/>
      <c r="D428" s="50"/>
      <c r="E428" s="50"/>
      <c r="F428" s="50"/>
      <c r="G428" s="50"/>
      <c r="H428" s="50"/>
    </row>
    <row r="429" spans="2:8" ht="19.899999999999999" customHeight="1" x14ac:dyDescent="0.25">
      <c r="B429" s="50"/>
      <c r="C429" s="50"/>
      <c r="D429" s="50"/>
      <c r="E429" s="50"/>
      <c r="F429" s="50"/>
      <c r="G429" s="50"/>
      <c r="H429" s="50"/>
    </row>
    <row r="430" spans="2:8" ht="19.899999999999999" customHeight="1" x14ac:dyDescent="0.25">
      <c r="B430" s="50"/>
      <c r="C430" s="50"/>
      <c r="D430" s="50"/>
      <c r="E430" s="50"/>
      <c r="F430" s="50"/>
      <c r="G430" s="50"/>
      <c r="H430" s="50"/>
    </row>
    <row r="431" spans="2:8" ht="19.899999999999999" customHeight="1" x14ac:dyDescent="0.25">
      <c r="B431" s="50"/>
      <c r="C431" s="50"/>
      <c r="D431" s="50"/>
      <c r="E431" s="50"/>
      <c r="F431" s="50"/>
      <c r="G431" s="50"/>
      <c r="H431" s="50"/>
    </row>
    <row r="432" spans="2:8" ht="19.899999999999999" customHeight="1" x14ac:dyDescent="0.25">
      <c r="B432" s="50"/>
      <c r="C432" s="50"/>
      <c r="D432" s="50"/>
      <c r="E432" s="50"/>
      <c r="F432" s="50"/>
      <c r="G432" s="50"/>
      <c r="H432" s="50"/>
    </row>
    <row r="433" spans="2:8" ht="19.899999999999999" customHeight="1" x14ac:dyDescent="0.25">
      <c r="B433" s="50"/>
      <c r="C433" s="50"/>
      <c r="D433" s="50"/>
      <c r="E433" s="50"/>
      <c r="F433" s="50"/>
      <c r="G433" s="50"/>
      <c r="H433" s="50"/>
    </row>
    <row r="434" spans="2:8" ht="19.899999999999999" customHeight="1" x14ac:dyDescent="0.25">
      <c r="B434" s="50"/>
      <c r="C434" s="50"/>
      <c r="D434" s="50"/>
      <c r="E434" s="50"/>
      <c r="F434" s="50"/>
      <c r="G434" s="50"/>
      <c r="H434" s="50"/>
    </row>
    <row r="435" spans="2:8" ht="19.899999999999999" customHeight="1" x14ac:dyDescent="0.25">
      <c r="B435" s="50"/>
      <c r="C435" s="50"/>
      <c r="D435" s="50"/>
      <c r="E435" s="50"/>
      <c r="F435" s="50"/>
      <c r="G435" s="50"/>
      <c r="H435" s="50"/>
    </row>
    <row r="436" spans="2:8" ht="19.899999999999999" customHeight="1" x14ac:dyDescent="0.25">
      <c r="B436" s="50"/>
      <c r="C436" s="50"/>
      <c r="D436" s="50"/>
      <c r="E436" s="50"/>
      <c r="F436" s="50"/>
      <c r="G436" s="50"/>
      <c r="H436" s="50"/>
    </row>
    <row r="437" spans="2:8" ht="19.899999999999999" customHeight="1" x14ac:dyDescent="0.25">
      <c r="B437" s="50"/>
      <c r="C437" s="50"/>
      <c r="D437" s="50"/>
      <c r="E437" s="50"/>
      <c r="F437" s="50"/>
      <c r="G437" s="50"/>
      <c r="H437" s="50"/>
    </row>
    <row r="438" spans="2:8" ht="19.899999999999999" customHeight="1" x14ac:dyDescent="0.25">
      <c r="B438" s="50"/>
      <c r="C438" s="50"/>
      <c r="D438" s="50"/>
      <c r="E438" s="50"/>
      <c r="F438" s="50"/>
      <c r="G438" s="50"/>
      <c r="H438" s="50"/>
    </row>
    <row r="439" spans="2:8" ht="19.899999999999999" customHeight="1" x14ac:dyDescent="0.25">
      <c r="B439" s="50"/>
      <c r="C439" s="50"/>
      <c r="D439" s="50"/>
      <c r="E439" s="50"/>
      <c r="F439" s="50"/>
      <c r="G439" s="50"/>
      <c r="H439" s="50"/>
    </row>
    <row r="440" spans="2:8" ht="19.899999999999999" customHeight="1" x14ac:dyDescent="0.25">
      <c r="B440" s="50"/>
      <c r="C440" s="50"/>
      <c r="D440" s="50"/>
      <c r="E440" s="50"/>
      <c r="F440" s="50"/>
      <c r="G440" s="50"/>
      <c r="H440" s="50"/>
    </row>
    <row r="441" spans="2:8" ht="19.899999999999999" customHeight="1" x14ac:dyDescent="0.25">
      <c r="B441" s="50"/>
      <c r="C441" s="50"/>
      <c r="D441" s="50"/>
      <c r="E441" s="50"/>
      <c r="F441" s="50"/>
      <c r="G441" s="50"/>
      <c r="H441" s="50"/>
    </row>
    <row r="442" spans="2:8" ht="19.899999999999999" customHeight="1" x14ac:dyDescent="0.25">
      <c r="B442" s="50"/>
      <c r="C442" s="50"/>
      <c r="D442" s="50"/>
      <c r="E442" s="50"/>
      <c r="F442" s="50"/>
      <c r="G442" s="50"/>
      <c r="H442" s="50"/>
    </row>
    <row r="443" spans="2:8" ht="19.899999999999999" customHeight="1" x14ac:dyDescent="0.25">
      <c r="B443" s="50"/>
      <c r="C443" s="50"/>
      <c r="D443" s="50"/>
      <c r="E443" s="50"/>
      <c r="F443" s="50"/>
      <c r="G443" s="50"/>
      <c r="H443" s="50"/>
    </row>
    <row r="444" spans="2:8" ht="19.899999999999999" customHeight="1" x14ac:dyDescent="0.25">
      <c r="B444" s="50"/>
      <c r="C444" s="50"/>
      <c r="D444" s="50"/>
      <c r="E444" s="50"/>
      <c r="F444" s="50"/>
      <c r="G444" s="50"/>
      <c r="H444" s="50"/>
    </row>
    <row r="445" spans="2:8" ht="19.899999999999999" customHeight="1" x14ac:dyDescent="0.25">
      <c r="B445" s="50"/>
      <c r="C445" s="50"/>
      <c r="D445" s="50"/>
      <c r="E445" s="50"/>
      <c r="F445" s="50"/>
      <c r="G445" s="50"/>
      <c r="H445" s="50"/>
    </row>
    <row r="446" spans="2:8" ht="19.899999999999999" customHeight="1" x14ac:dyDescent="0.25">
      <c r="B446" s="50"/>
      <c r="C446" s="50"/>
      <c r="D446" s="50"/>
      <c r="E446" s="50"/>
      <c r="F446" s="50"/>
      <c r="G446" s="50"/>
      <c r="H446" s="50"/>
    </row>
    <row r="447" spans="2:8" ht="19.899999999999999" customHeight="1" x14ac:dyDescent="0.25">
      <c r="B447" s="50"/>
      <c r="C447" s="50"/>
      <c r="D447" s="50"/>
      <c r="E447" s="50"/>
      <c r="F447" s="50"/>
      <c r="G447" s="50"/>
      <c r="H447" s="50"/>
    </row>
    <row r="448" spans="2:8" ht="19.899999999999999" customHeight="1" x14ac:dyDescent="0.25">
      <c r="B448" s="50"/>
      <c r="C448" s="50"/>
      <c r="D448" s="50"/>
      <c r="E448" s="50"/>
      <c r="F448" s="50"/>
      <c r="G448" s="50"/>
      <c r="H448" s="50"/>
    </row>
    <row r="449" spans="2:8" ht="19.899999999999999" customHeight="1" x14ac:dyDescent="0.25">
      <c r="B449" s="50"/>
      <c r="C449" s="50"/>
      <c r="D449" s="50"/>
      <c r="E449" s="50"/>
      <c r="F449" s="50"/>
      <c r="G449" s="50"/>
      <c r="H449" s="50"/>
    </row>
    <row r="450" spans="2:8" ht="19.899999999999999" customHeight="1" x14ac:dyDescent="0.25">
      <c r="B450" s="50"/>
      <c r="C450" s="50"/>
      <c r="D450" s="50"/>
      <c r="E450" s="50"/>
      <c r="F450" s="50"/>
      <c r="G450" s="50"/>
      <c r="H450" s="50"/>
    </row>
    <row r="451" spans="2:8" ht="19.899999999999999" customHeight="1" x14ac:dyDescent="0.25">
      <c r="B451" s="50"/>
      <c r="C451" s="50"/>
      <c r="D451" s="50"/>
      <c r="E451" s="50"/>
      <c r="F451" s="50"/>
      <c r="G451" s="50"/>
      <c r="H451" s="50"/>
    </row>
    <row r="452" spans="2:8" ht="19.899999999999999" customHeight="1" x14ac:dyDescent="0.25">
      <c r="B452" s="50"/>
      <c r="C452" s="50"/>
      <c r="D452" s="50"/>
      <c r="E452" s="50"/>
      <c r="F452" s="50"/>
      <c r="G452" s="50"/>
      <c r="H452" s="50"/>
    </row>
    <row r="453" spans="2:8" ht="19.899999999999999" customHeight="1" x14ac:dyDescent="0.25">
      <c r="B453" s="50"/>
      <c r="C453" s="50"/>
      <c r="D453" s="50"/>
      <c r="E453" s="50"/>
      <c r="F453" s="50"/>
      <c r="G453" s="50"/>
      <c r="H453" s="50"/>
    </row>
    <row r="454" spans="2:8" ht="19.899999999999999" customHeight="1" x14ac:dyDescent="0.25">
      <c r="B454" s="50"/>
      <c r="C454" s="50"/>
      <c r="D454" s="50"/>
      <c r="E454" s="50"/>
      <c r="F454" s="50"/>
      <c r="G454" s="50"/>
      <c r="H454" s="50"/>
    </row>
    <row r="455" spans="2:8" ht="19.899999999999999" customHeight="1" x14ac:dyDescent="0.25">
      <c r="B455" s="50"/>
      <c r="C455" s="50"/>
      <c r="D455" s="50"/>
      <c r="E455" s="50"/>
      <c r="F455" s="50"/>
      <c r="G455" s="50"/>
      <c r="H455" s="50"/>
    </row>
    <row r="456" spans="2:8" ht="19.899999999999999" customHeight="1" x14ac:dyDescent="0.25">
      <c r="B456" s="50"/>
      <c r="C456" s="50"/>
      <c r="D456" s="50"/>
      <c r="E456" s="50"/>
      <c r="F456" s="50"/>
      <c r="G456" s="50"/>
      <c r="H456" s="50"/>
    </row>
    <row r="457" spans="2:8" ht="19.899999999999999" customHeight="1" x14ac:dyDescent="0.25">
      <c r="B457" s="50"/>
      <c r="C457" s="50"/>
      <c r="D457" s="50"/>
      <c r="E457" s="50"/>
      <c r="F457" s="50"/>
      <c r="G457" s="50"/>
      <c r="H457" s="50"/>
    </row>
    <row r="458" spans="2:8" ht="19.899999999999999" customHeight="1" x14ac:dyDescent="0.25">
      <c r="B458" s="50"/>
      <c r="C458" s="50"/>
      <c r="D458" s="50"/>
      <c r="E458" s="50"/>
      <c r="F458" s="50"/>
      <c r="G458" s="50"/>
      <c r="H458" s="50"/>
    </row>
  </sheetData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I453"/>
  <sheetViews>
    <sheetView zoomScale="175" zoomScaleNormal="175" zoomScaleSheetLayoutView="75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9.899999999999999" customHeight="1" x14ac:dyDescent="0.25"/>
  <cols>
    <col min="1" max="1" width="6.625" style="10" customWidth="1"/>
    <col min="2" max="8" width="15.625" style="12" customWidth="1"/>
    <col min="9" max="16384" width="9" style="10"/>
  </cols>
  <sheetData>
    <row r="1" spans="1:9" s="9" customFormat="1" ht="20.100000000000001" customHeight="1" x14ac:dyDescent="0.25">
      <c r="A1" s="237" t="s">
        <v>977</v>
      </c>
      <c r="B1" s="14" t="s">
        <v>2</v>
      </c>
      <c r="C1" s="22" t="s">
        <v>3</v>
      </c>
      <c r="D1" s="22" t="s">
        <v>4</v>
      </c>
      <c r="E1" s="99" t="s">
        <v>5</v>
      </c>
      <c r="F1" s="99" t="s">
        <v>4</v>
      </c>
      <c r="G1" s="103" t="s">
        <v>6</v>
      </c>
      <c r="H1" s="103" t="s">
        <v>4</v>
      </c>
    </row>
    <row r="2" spans="1:9" s="8" customFormat="1" ht="20.100000000000001" customHeight="1" x14ac:dyDescent="0.25">
      <c r="A2" s="263" t="s">
        <v>1070</v>
      </c>
      <c r="B2" s="25" t="s">
        <v>270</v>
      </c>
      <c r="C2" s="23">
        <v>0</v>
      </c>
      <c r="D2" s="24">
        <f>C2</f>
        <v>0</v>
      </c>
      <c r="E2" s="100">
        <v>35</v>
      </c>
      <c r="F2" s="101">
        <f>E2</f>
        <v>35</v>
      </c>
      <c r="G2" s="104">
        <f t="shared" ref="G2" si="0">C2+E2</f>
        <v>35</v>
      </c>
      <c r="H2" s="104">
        <f>G2</f>
        <v>35</v>
      </c>
    </row>
    <row r="3" spans="1:9" s="8" customFormat="1" ht="20.100000000000001" customHeight="1" x14ac:dyDescent="0.25">
      <c r="A3" s="263" t="s">
        <v>1071</v>
      </c>
      <c r="B3" s="14" t="s">
        <v>9</v>
      </c>
      <c r="C3" s="23">
        <v>0</v>
      </c>
      <c r="D3" s="24">
        <f>C3+D2</f>
        <v>0</v>
      </c>
      <c r="E3" s="100">
        <v>45</v>
      </c>
      <c r="F3" s="101">
        <f>E3+F2</f>
        <v>80</v>
      </c>
      <c r="G3" s="104">
        <f t="shared" ref="G3:G13" si="1">C3+E3</f>
        <v>45</v>
      </c>
      <c r="H3" s="104">
        <f>G3+H2</f>
        <v>80</v>
      </c>
    </row>
    <row r="4" spans="1:9" s="9" customFormat="1" ht="20.100000000000001" customHeight="1" x14ac:dyDescent="0.25">
      <c r="A4" s="263" t="s">
        <v>1072</v>
      </c>
      <c r="B4" s="14" t="s">
        <v>10</v>
      </c>
      <c r="C4" s="23">
        <v>43</v>
      </c>
      <c r="D4" s="24">
        <f t="shared" ref="D4:D13" si="2">C4+D3</f>
        <v>43</v>
      </c>
      <c r="E4" s="100">
        <v>0</v>
      </c>
      <c r="F4" s="101">
        <f t="shared" ref="F4:F13" si="3">E4+F3</f>
        <v>80</v>
      </c>
      <c r="G4" s="104">
        <f t="shared" si="1"/>
        <v>43</v>
      </c>
      <c r="H4" s="104">
        <f t="shared" ref="H4:H13" si="4">G4+H3</f>
        <v>123</v>
      </c>
    </row>
    <row r="5" spans="1:9" s="9" customFormat="1" ht="20.100000000000001" customHeight="1" x14ac:dyDescent="0.25">
      <c r="A5" s="263" t="s">
        <v>1073</v>
      </c>
      <c r="B5" s="14" t="s">
        <v>267</v>
      </c>
      <c r="C5" s="23">
        <v>40</v>
      </c>
      <c r="D5" s="24">
        <f t="shared" si="2"/>
        <v>83</v>
      </c>
      <c r="E5" s="100">
        <v>0</v>
      </c>
      <c r="F5" s="101">
        <f t="shared" si="3"/>
        <v>80</v>
      </c>
      <c r="G5" s="104">
        <f>C5+E5</f>
        <v>40</v>
      </c>
      <c r="H5" s="104">
        <f t="shared" si="4"/>
        <v>163</v>
      </c>
    </row>
    <row r="6" spans="1:9" s="9" customFormat="1" ht="20.100000000000001" customHeight="1" x14ac:dyDescent="0.25">
      <c r="A6" s="263" t="s">
        <v>1074</v>
      </c>
      <c r="B6" s="14" t="s">
        <v>1075</v>
      </c>
      <c r="C6" s="23">
        <v>40</v>
      </c>
      <c r="D6" s="24">
        <f t="shared" si="2"/>
        <v>123</v>
      </c>
      <c r="E6" s="100">
        <v>0</v>
      </c>
      <c r="F6" s="101">
        <f t="shared" si="3"/>
        <v>80</v>
      </c>
      <c r="G6" s="104">
        <f t="shared" si="1"/>
        <v>40</v>
      </c>
      <c r="H6" s="104">
        <f t="shared" si="4"/>
        <v>203</v>
      </c>
    </row>
    <row r="7" spans="1:9" s="9" customFormat="1" ht="20.100000000000001" customHeight="1" x14ac:dyDescent="0.25">
      <c r="A7" s="263" t="s">
        <v>1076</v>
      </c>
      <c r="B7" s="25" t="s">
        <v>11</v>
      </c>
      <c r="C7" s="23">
        <v>0</v>
      </c>
      <c r="D7" s="24">
        <f t="shared" si="2"/>
        <v>123</v>
      </c>
      <c r="E7" s="100">
        <v>35</v>
      </c>
      <c r="F7" s="101">
        <f t="shared" si="3"/>
        <v>115</v>
      </c>
      <c r="G7" s="104">
        <f t="shared" si="1"/>
        <v>35</v>
      </c>
      <c r="H7" s="104">
        <f t="shared" si="4"/>
        <v>238</v>
      </c>
    </row>
    <row r="8" spans="1:9" s="8" customFormat="1" ht="20.100000000000001" customHeight="1" x14ac:dyDescent="0.25">
      <c r="A8" s="263" t="s">
        <v>1077</v>
      </c>
      <c r="B8" s="25" t="s">
        <v>12</v>
      </c>
      <c r="C8" s="23">
        <v>0</v>
      </c>
      <c r="D8" s="24">
        <f t="shared" si="2"/>
        <v>123</v>
      </c>
      <c r="E8" s="100">
        <v>70</v>
      </c>
      <c r="F8" s="101">
        <f t="shared" si="3"/>
        <v>185</v>
      </c>
      <c r="G8" s="104">
        <f t="shared" si="1"/>
        <v>70</v>
      </c>
      <c r="H8" s="104">
        <f t="shared" si="4"/>
        <v>308</v>
      </c>
    </row>
    <row r="9" spans="1:9" s="8" customFormat="1" ht="20.100000000000001" customHeight="1" x14ac:dyDescent="0.25">
      <c r="A9" s="263" t="s">
        <v>1078</v>
      </c>
      <c r="B9" s="25" t="s">
        <v>13</v>
      </c>
      <c r="C9" s="23">
        <v>0</v>
      </c>
      <c r="D9" s="24">
        <f t="shared" si="2"/>
        <v>123</v>
      </c>
      <c r="E9" s="100">
        <v>35</v>
      </c>
      <c r="F9" s="101">
        <f t="shared" si="3"/>
        <v>220</v>
      </c>
      <c r="G9" s="104">
        <f t="shared" si="1"/>
        <v>35</v>
      </c>
      <c r="H9" s="104">
        <f t="shared" si="4"/>
        <v>343</v>
      </c>
    </row>
    <row r="10" spans="1:9" s="8" customFormat="1" ht="20.100000000000001" customHeight="1" x14ac:dyDescent="0.25">
      <c r="A10" s="263" t="s">
        <v>1079</v>
      </c>
      <c r="B10" s="25" t="s">
        <v>14</v>
      </c>
      <c r="C10" s="23">
        <v>0</v>
      </c>
      <c r="D10" s="24">
        <f t="shared" si="2"/>
        <v>123</v>
      </c>
      <c r="E10" s="100">
        <v>35</v>
      </c>
      <c r="F10" s="101">
        <f t="shared" si="3"/>
        <v>255</v>
      </c>
      <c r="G10" s="104">
        <f t="shared" si="1"/>
        <v>35</v>
      </c>
      <c r="H10" s="104">
        <f t="shared" si="4"/>
        <v>378</v>
      </c>
    </row>
    <row r="11" spans="1:9" s="9" customFormat="1" ht="20.100000000000001" customHeight="1" x14ac:dyDescent="0.25">
      <c r="A11" s="263" t="s">
        <v>1080</v>
      </c>
      <c r="B11" s="14" t="s">
        <v>15</v>
      </c>
      <c r="C11" s="23">
        <v>0</v>
      </c>
      <c r="D11" s="24">
        <f t="shared" si="2"/>
        <v>123</v>
      </c>
      <c r="E11" s="100">
        <v>180</v>
      </c>
      <c r="F11" s="101">
        <f t="shared" si="3"/>
        <v>435</v>
      </c>
      <c r="G11" s="104">
        <f t="shared" si="1"/>
        <v>180</v>
      </c>
      <c r="H11" s="104">
        <f t="shared" si="4"/>
        <v>558</v>
      </c>
    </row>
    <row r="12" spans="1:9" s="9" customFormat="1" ht="20.100000000000001" customHeight="1" x14ac:dyDescent="0.25">
      <c r="A12" s="263" t="s">
        <v>1081</v>
      </c>
      <c r="B12" s="25" t="s">
        <v>513</v>
      </c>
      <c r="C12" s="23">
        <v>35</v>
      </c>
      <c r="D12" s="24">
        <f t="shared" si="2"/>
        <v>158</v>
      </c>
      <c r="E12" s="100">
        <v>0</v>
      </c>
      <c r="F12" s="101">
        <f t="shared" si="3"/>
        <v>435</v>
      </c>
      <c r="G12" s="104">
        <f t="shared" si="1"/>
        <v>35</v>
      </c>
      <c r="H12" s="104">
        <f t="shared" si="4"/>
        <v>593</v>
      </c>
    </row>
    <row r="13" spans="1:9" s="9" customFormat="1" ht="20.100000000000001" customHeight="1" x14ac:dyDescent="0.25">
      <c r="A13" s="263" t="s">
        <v>1082</v>
      </c>
      <c r="B13" s="25" t="s">
        <v>16</v>
      </c>
      <c r="C13" s="23">
        <v>35</v>
      </c>
      <c r="D13" s="24">
        <f t="shared" si="2"/>
        <v>193</v>
      </c>
      <c r="E13" s="100">
        <v>0</v>
      </c>
      <c r="F13" s="101">
        <f t="shared" si="3"/>
        <v>435</v>
      </c>
      <c r="G13" s="104">
        <f t="shared" si="1"/>
        <v>35</v>
      </c>
      <c r="H13" s="104">
        <f t="shared" si="4"/>
        <v>628</v>
      </c>
    </row>
    <row r="14" spans="1:9" s="9" customFormat="1" ht="19.899999999999999" customHeight="1" x14ac:dyDescent="0.25">
      <c r="A14" s="238"/>
      <c r="B14" s="146" t="s">
        <v>6</v>
      </c>
      <c r="C14" s="98">
        <f>SUM(C2:C13)</f>
        <v>193</v>
      </c>
      <c r="D14" s="98"/>
      <c r="E14" s="102">
        <f>SUM(E2:E13)</f>
        <v>435</v>
      </c>
      <c r="F14" s="102"/>
      <c r="G14" s="105">
        <f>SUM(G2:G13)</f>
        <v>628</v>
      </c>
      <c r="H14" s="105"/>
    </row>
    <row r="15" spans="1:9" s="9" customFormat="1" ht="19.899999999999999" customHeight="1" x14ac:dyDescent="0.25">
      <c r="B15" s="51"/>
      <c r="C15" s="52"/>
      <c r="D15" s="53"/>
      <c r="E15" s="52"/>
      <c r="F15" s="53"/>
      <c r="G15" s="52"/>
      <c r="H15" s="53"/>
    </row>
    <row r="16" spans="1:9" s="9" customFormat="1" ht="19.899999999999999" customHeight="1" x14ac:dyDescent="0.25">
      <c r="B16" s="51"/>
      <c r="C16" s="54"/>
      <c r="D16" s="53"/>
      <c r="E16" s="54"/>
      <c r="F16" s="53"/>
      <c r="G16" s="54"/>
      <c r="H16" s="53"/>
      <c r="I16" s="10"/>
    </row>
    <row r="17" spans="2:9" s="9" customFormat="1" ht="19.899999999999999" customHeight="1" x14ac:dyDescent="0.25">
      <c r="B17" s="51"/>
      <c r="C17" s="54"/>
      <c r="D17" s="53"/>
      <c r="E17" s="54"/>
      <c r="F17" s="53"/>
      <c r="G17" s="54"/>
      <c r="H17" s="53"/>
      <c r="I17" s="10"/>
    </row>
    <row r="18" spans="2:9" s="9" customFormat="1" ht="19.899999999999999" customHeight="1" x14ac:dyDescent="0.25">
      <c r="B18" s="51"/>
      <c r="C18" s="54"/>
      <c r="D18" s="53"/>
      <c r="E18" s="54"/>
      <c r="F18" s="53"/>
      <c r="G18" s="54"/>
      <c r="H18" s="53"/>
      <c r="I18" s="10"/>
    </row>
    <row r="19" spans="2:9" s="9" customFormat="1" ht="19.899999999999999" customHeight="1" x14ac:dyDescent="0.25">
      <c r="B19" s="51"/>
      <c r="C19" s="54"/>
      <c r="D19" s="53"/>
      <c r="E19" s="54"/>
      <c r="F19" s="53"/>
      <c r="G19" s="54"/>
      <c r="H19" s="53"/>
    </row>
    <row r="20" spans="2:9" s="9" customFormat="1" ht="19.899999999999999" customHeight="1" x14ac:dyDescent="0.25">
      <c r="B20" s="51"/>
      <c r="C20" s="54"/>
      <c r="D20" s="53"/>
      <c r="E20" s="54"/>
      <c r="F20" s="53"/>
      <c r="G20" s="54"/>
      <c r="H20" s="53"/>
    </row>
    <row r="21" spans="2:9" s="9" customFormat="1" ht="19.899999999999999" customHeight="1" x14ac:dyDescent="0.25">
      <c r="B21" s="51"/>
      <c r="C21" s="54"/>
      <c r="D21" s="53"/>
      <c r="E21" s="54"/>
      <c r="F21" s="53"/>
      <c r="G21" s="54"/>
      <c r="H21" s="53"/>
    </row>
    <row r="22" spans="2:9" s="9" customFormat="1" ht="19.899999999999999" customHeight="1" x14ac:dyDescent="0.25">
      <c r="B22" s="51"/>
      <c r="C22" s="54"/>
      <c r="D22" s="53"/>
      <c r="E22" s="54"/>
      <c r="F22" s="53"/>
      <c r="G22" s="54"/>
      <c r="H22" s="53"/>
    </row>
    <row r="23" spans="2:9" s="9" customFormat="1" ht="19.899999999999999" customHeight="1" x14ac:dyDescent="0.25">
      <c r="B23" s="51"/>
      <c r="C23" s="54"/>
      <c r="D23" s="53"/>
      <c r="E23" s="54"/>
      <c r="F23" s="53"/>
      <c r="G23" s="54"/>
      <c r="H23" s="53"/>
    </row>
    <row r="24" spans="2:9" ht="19.899999999999999" customHeight="1" x14ac:dyDescent="0.25">
      <c r="B24" s="51"/>
      <c r="C24" s="54"/>
      <c r="D24" s="53"/>
      <c r="E24" s="54"/>
      <c r="F24" s="53"/>
      <c r="G24" s="54"/>
      <c r="H24" s="53"/>
    </row>
    <row r="25" spans="2:9" s="9" customFormat="1" ht="19.899999999999999" customHeight="1" x14ac:dyDescent="0.25">
      <c r="B25" s="51"/>
      <c r="C25" s="54"/>
      <c r="D25" s="53"/>
      <c r="E25" s="54"/>
      <c r="F25" s="53"/>
      <c r="G25" s="54"/>
      <c r="H25" s="53"/>
    </row>
    <row r="26" spans="2:9" s="9" customFormat="1" ht="19.899999999999999" customHeight="1" x14ac:dyDescent="0.25">
      <c r="B26" s="51"/>
      <c r="C26" s="54"/>
      <c r="D26" s="53"/>
      <c r="E26" s="54"/>
      <c r="F26" s="53"/>
      <c r="G26" s="54"/>
      <c r="H26" s="53"/>
    </row>
    <row r="27" spans="2:9" ht="19.899999999999999" customHeight="1" x14ac:dyDescent="0.25">
      <c r="B27" s="51"/>
      <c r="C27" s="54"/>
      <c r="D27" s="53"/>
      <c r="E27" s="54"/>
      <c r="F27" s="53"/>
      <c r="G27" s="54"/>
      <c r="H27" s="53"/>
    </row>
    <row r="28" spans="2:9" ht="19.899999999999999" customHeight="1" x14ac:dyDescent="0.25">
      <c r="B28" s="51"/>
      <c r="C28" s="54"/>
      <c r="D28" s="53"/>
      <c r="E28" s="54"/>
      <c r="F28" s="53"/>
      <c r="G28" s="54"/>
      <c r="H28" s="53"/>
      <c r="I28" s="9"/>
    </row>
    <row r="29" spans="2:9" ht="19.899999999999999" customHeight="1" x14ac:dyDescent="0.25">
      <c r="B29" s="51"/>
      <c r="C29" s="54"/>
      <c r="D29" s="53"/>
      <c r="E29" s="54"/>
      <c r="F29" s="53"/>
      <c r="G29" s="54"/>
      <c r="H29" s="53"/>
    </row>
    <row r="30" spans="2:9" ht="19.899999999999999" customHeight="1" x14ac:dyDescent="0.25">
      <c r="B30" s="51"/>
      <c r="C30" s="54"/>
      <c r="D30" s="53"/>
      <c r="E30" s="54"/>
      <c r="F30" s="53"/>
      <c r="G30" s="54"/>
      <c r="H30" s="53"/>
      <c r="I30" s="9"/>
    </row>
    <row r="31" spans="2:9" ht="19.899999999999999" customHeight="1" x14ac:dyDescent="0.25">
      <c r="B31" s="51"/>
      <c r="C31" s="54"/>
      <c r="D31" s="53"/>
      <c r="E31" s="54"/>
      <c r="F31" s="53"/>
      <c r="G31" s="54"/>
      <c r="H31" s="53"/>
    </row>
    <row r="32" spans="2:9" s="9" customFormat="1" ht="19.899999999999999" customHeight="1" x14ac:dyDescent="0.25">
      <c r="B32" s="51"/>
      <c r="C32" s="54"/>
      <c r="D32" s="53"/>
      <c r="E32" s="54"/>
      <c r="F32" s="53"/>
      <c r="G32" s="54"/>
      <c r="H32" s="53"/>
      <c r="I32" s="10"/>
    </row>
    <row r="33" spans="2:9" ht="19.899999999999999" customHeight="1" x14ac:dyDescent="0.25">
      <c r="B33" s="51"/>
      <c r="C33" s="54"/>
      <c r="D33" s="53"/>
      <c r="E33" s="54"/>
      <c r="F33" s="53"/>
      <c r="G33" s="54"/>
      <c r="H33" s="53"/>
    </row>
    <row r="34" spans="2:9" ht="19.899999999999999" customHeight="1" x14ac:dyDescent="0.25">
      <c r="B34" s="51"/>
      <c r="C34" s="54"/>
      <c r="D34" s="53"/>
      <c r="E34" s="54"/>
      <c r="F34" s="53"/>
      <c r="G34" s="54"/>
      <c r="H34" s="53"/>
    </row>
    <row r="35" spans="2:9" s="9" customFormat="1" ht="19.899999999999999" customHeight="1" x14ac:dyDescent="0.25">
      <c r="B35" s="51"/>
      <c r="C35" s="54"/>
      <c r="D35" s="53"/>
      <c r="E35" s="54"/>
      <c r="F35" s="53"/>
      <c r="G35" s="54"/>
      <c r="H35" s="53"/>
      <c r="I35" s="10"/>
    </row>
    <row r="36" spans="2:9" s="9" customFormat="1" ht="19.899999999999999" customHeight="1" x14ac:dyDescent="0.25">
      <c r="B36" s="51"/>
      <c r="C36" s="52"/>
      <c r="D36" s="53"/>
      <c r="E36" s="52"/>
      <c r="F36" s="53"/>
      <c r="G36" s="52"/>
      <c r="H36" s="53"/>
    </row>
    <row r="37" spans="2:9" s="9" customFormat="1" ht="19.899999999999999" customHeight="1" x14ac:dyDescent="0.25">
      <c r="B37" s="51"/>
      <c r="C37" s="52"/>
      <c r="D37" s="53"/>
      <c r="E37" s="52"/>
      <c r="F37" s="53"/>
      <c r="G37" s="52"/>
      <c r="H37" s="53"/>
    </row>
    <row r="38" spans="2:9" s="9" customFormat="1" ht="19.899999999999999" customHeight="1" x14ac:dyDescent="0.25">
      <c r="B38" s="51"/>
      <c r="C38" s="52"/>
      <c r="D38" s="53"/>
      <c r="E38" s="52"/>
      <c r="F38" s="53"/>
      <c r="G38" s="52"/>
      <c r="H38" s="53"/>
    </row>
    <row r="39" spans="2:9" s="9" customFormat="1" ht="19.899999999999999" customHeight="1" x14ac:dyDescent="0.25">
      <c r="B39" s="51"/>
      <c r="C39" s="54"/>
      <c r="D39" s="53"/>
      <c r="E39" s="54"/>
      <c r="F39" s="53"/>
      <c r="G39" s="54"/>
      <c r="H39" s="53"/>
    </row>
    <row r="40" spans="2:9" ht="19.899999999999999" customHeight="1" x14ac:dyDescent="0.25">
      <c r="B40" s="51"/>
      <c r="C40" s="54"/>
      <c r="D40" s="53"/>
      <c r="E40" s="54"/>
      <c r="F40" s="53"/>
      <c r="G40" s="54"/>
      <c r="H40" s="53"/>
    </row>
    <row r="41" spans="2:9" s="9" customFormat="1" ht="19.899999999999999" customHeight="1" x14ac:dyDescent="0.25">
      <c r="B41" s="51"/>
      <c r="C41" s="54"/>
      <c r="D41" s="53"/>
      <c r="E41" s="54"/>
      <c r="F41" s="53"/>
      <c r="G41" s="54"/>
      <c r="H41" s="53"/>
    </row>
    <row r="42" spans="2:9" ht="19.899999999999999" customHeight="1" x14ac:dyDescent="0.25">
      <c r="B42" s="51"/>
      <c r="C42" s="54"/>
      <c r="D42" s="53"/>
      <c r="E42" s="54"/>
      <c r="F42" s="53"/>
      <c r="G42" s="54"/>
      <c r="H42" s="53"/>
      <c r="I42" s="9"/>
    </row>
    <row r="43" spans="2:9" s="9" customFormat="1" ht="19.899999999999999" customHeight="1" x14ac:dyDescent="0.25">
      <c r="B43" s="51"/>
      <c r="C43" s="54"/>
      <c r="D43" s="53"/>
      <c r="E43" s="54"/>
      <c r="F43" s="53"/>
      <c r="G43" s="54"/>
      <c r="H43" s="53"/>
    </row>
    <row r="44" spans="2:9" s="9" customFormat="1" ht="19.899999999999999" customHeight="1" x14ac:dyDescent="0.25">
      <c r="B44" s="51"/>
      <c r="C44" s="54"/>
      <c r="D44" s="53"/>
      <c r="E44" s="54"/>
      <c r="F44" s="53"/>
      <c r="G44" s="54"/>
      <c r="H44" s="53"/>
    </row>
    <row r="45" spans="2:9" s="9" customFormat="1" ht="19.899999999999999" customHeight="1" x14ac:dyDescent="0.25">
      <c r="B45" s="51"/>
      <c r="C45" s="54"/>
      <c r="D45" s="53"/>
      <c r="E45" s="54"/>
      <c r="F45" s="53"/>
      <c r="G45" s="54"/>
      <c r="H45" s="53"/>
    </row>
    <row r="46" spans="2:9" s="9" customFormat="1" ht="19.899999999999999" customHeight="1" x14ac:dyDescent="0.25">
      <c r="B46" s="51"/>
      <c r="C46" s="54"/>
      <c r="D46" s="53"/>
      <c r="E46" s="54"/>
      <c r="F46" s="53"/>
      <c r="G46" s="54"/>
      <c r="H46" s="53"/>
    </row>
    <row r="47" spans="2:9" s="9" customFormat="1" ht="19.899999999999999" customHeight="1" x14ac:dyDescent="0.25">
      <c r="B47" s="51"/>
      <c r="C47" s="54"/>
      <c r="D47" s="53"/>
      <c r="E47" s="54"/>
      <c r="F47" s="53"/>
      <c r="G47" s="54"/>
      <c r="H47" s="53"/>
    </row>
    <row r="48" spans="2:9" s="9" customFormat="1" ht="19.899999999999999" customHeight="1" x14ac:dyDescent="0.25">
      <c r="B48" s="51"/>
      <c r="C48" s="54"/>
      <c r="D48" s="53"/>
      <c r="E48" s="54"/>
      <c r="F48" s="53"/>
      <c r="G48" s="54"/>
      <c r="H48" s="53"/>
    </row>
    <row r="49" spans="2:9" s="9" customFormat="1" ht="19.899999999999999" customHeight="1" x14ac:dyDescent="0.25">
      <c r="B49" s="51"/>
      <c r="C49" s="54"/>
      <c r="D49" s="53"/>
      <c r="E49" s="54"/>
      <c r="F49" s="53"/>
      <c r="G49" s="54"/>
      <c r="H49" s="53"/>
    </row>
    <row r="50" spans="2:9" s="9" customFormat="1" ht="19.899999999999999" customHeight="1" x14ac:dyDescent="0.25">
      <c r="B50" s="51"/>
      <c r="C50" s="54"/>
      <c r="D50" s="53"/>
      <c r="E50" s="54"/>
      <c r="F50" s="53"/>
      <c r="G50" s="54"/>
      <c r="H50" s="53"/>
      <c r="I50" s="11"/>
    </row>
    <row r="51" spans="2:9" s="9" customFormat="1" ht="19.899999999999999" customHeight="1" x14ac:dyDescent="0.25">
      <c r="B51" s="51"/>
      <c r="C51" s="54"/>
      <c r="D51" s="53"/>
      <c r="E51" s="54"/>
      <c r="F51" s="53"/>
      <c r="G51" s="54"/>
      <c r="H51" s="53"/>
    </row>
    <row r="52" spans="2:9" s="9" customFormat="1" ht="19.899999999999999" customHeight="1" x14ac:dyDescent="0.25">
      <c r="B52" s="51"/>
      <c r="C52" s="54"/>
      <c r="D52" s="53"/>
      <c r="E52" s="54"/>
      <c r="F52" s="53"/>
      <c r="G52" s="54"/>
      <c r="H52" s="53"/>
    </row>
    <row r="53" spans="2:9" ht="19.899999999999999" customHeight="1" x14ac:dyDescent="0.25">
      <c r="B53" s="51"/>
      <c r="C53" s="54"/>
      <c r="D53" s="53"/>
      <c r="E53" s="54"/>
      <c r="F53" s="53"/>
      <c r="G53" s="54"/>
      <c r="H53" s="53"/>
    </row>
    <row r="54" spans="2:9" ht="19.899999999999999" customHeight="1" x14ac:dyDescent="0.25">
      <c r="B54" s="51"/>
      <c r="C54" s="54"/>
      <c r="D54" s="53"/>
      <c r="E54" s="54"/>
      <c r="F54" s="53"/>
      <c r="G54" s="54"/>
      <c r="H54" s="53"/>
    </row>
    <row r="55" spans="2:9" ht="19.899999999999999" customHeight="1" x14ac:dyDescent="0.25">
      <c r="B55" s="51"/>
      <c r="C55" s="54"/>
      <c r="D55" s="53"/>
      <c r="E55" s="54"/>
      <c r="F55" s="53"/>
      <c r="G55" s="54"/>
      <c r="H55" s="53"/>
    </row>
    <row r="56" spans="2:9" s="9" customFormat="1" ht="19.899999999999999" customHeight="1" x14ac:dyDescent="0.25">
      <c r="B56" s="51"/>
      <c r="C56" s="54"/>
      <c r="D56" s="53"/>
      <c r="E56" s="54"/>
      <c r="F56" s="53"/>
      <c r="G56" s="54"/>
      <c r="H56" s="53"/>
    </row>
    <row r="57" spans="2:9" ht="19.899999999999999" customHeight="1" x14ac:dyDescent="0.25">
      <c r="B57" s="51"/>
      <c r="C57" s="54"/>
      <c r="D57" s="53"/>
      <c r="E57" s="54"/>
      <c r="F57" s="53"/>
      <c r="G57" s="54"/>
      <c r="H57" s="53"/>
    </row>
    <row r="58" spans="2:9" ht="19.899999999999999" customHeight="1" x14ac:dyDescent="0.25">
      <c r="B58" s="51"/>
      <c r="C58" s="54"/>
      <c r="D58" s="53"/>
      <c r="E58" s="54"/>
      <c r="F58" s="53"/>
      <c r="G58" s="54"/>
      <c r="H58" s="53"/>
    </row>
    <row r="59" spans="2:9" ht="19.899999999999999" customHeight="1" x14ac:dyDescent="0.25">
      <c r="B59" s="51"/>
      <c r="C59" s="54"/>
      <c r="D59" s="53"/>
      <c r="E59" s="54"/>
      <c r="F59" s="53"/>
      <c r="G59" s="54"/>
      <c r="H59" s="53"/>
    </row>
    <row r="60" spans="2:9" ht="19.899999999999999" customHeight="1" x14ac:dyDescent="0.25">
      <c r="B60" s="51"/>
      <c r="C60" s="54"/>
      <c r="D60" s="53"/>
      <c r="E60" s="54"/>
      <c r="F60" s="53"/>
      <c r="G60" s="54"/>
      <c r="H60" s="53"/>
    </row>
    <row r="61" spans="2:9" ht="19.899999999999999" customHeight="1" x14ac:dyDescent="0.25">
      <c r="B61" s="51"/>
      <c r="C61" s="54"/>
      <c r="D61" s="53"/>
      <c r="E61" s="54"/>
      <c r="F61" s="53"/>
      <c r="G61" s="54"/>
      <c r="H61" s="53"/>
    </row>
    <row r="62" spans="2:9" ht="19.899999999999999" customHeight="1" x14ac:dyDescent="0.25">
      <c r="B62" s="51"/>
      <c r="C62" s="54"/>
      <c r="D62" s="53"/>
      <c r="E62" s="54"/>
      <c r="F62" s="53"/>
      <c r="G62" s="54"/>
      <c r="H62" s="53"/>
    </row>
    <row r="63" spans="2:9" ht="19.899999999999999" customHeight="1" x14ac:dyDescent="0.25">
      <c r="B63" s="51"/>
      <c r="C63" s="54"/>
      <c r="D63" s="53"/>
      <c r="E63" s="54"/>
      <c r="F63" s="53"/>
      <c r="G63" s="54"/>
      <c r="H63" s="53"/>
    </row>
    <row r="64" spans="2:9" s="9" customFormat="1" ht="19.899999999999999" customHeight="1" x14ac:dyDescent="0.25">
      <c r="B64" s="51"/>
      <c r="C64" s="52"/>
      <c r="D64" s="53"/>
      <c r="E64" s="52"/>
      <c r="F64" s="53"/>
      <c r="G64" s="52"/>
      <c r="H64" s="53"/>
    </row>
    <row r="65" spans="2:9" s="9" customFormat="1" ht="19.899999999999999" customHeight="1" x14ac:dyDescent="0.25">
      <c r="B65" s="51"/>
      <c r="C65" s="52"/>
      <c r="D65" s="53"/>
      <c r="E65" s="52"/>
      <c r="F65" s="53"/>
      <c r="G65" s="52"/>
      <c r="H65" s="53"/>
    </row>
    <row r="66" spans="2:9" s="9" customFormat="1" ht="19.899999999999999" customHeight="1" x14ac:dyDescent="0.25">
      <c r="B66" s="51"/>
      <c r="C66" s="54"/>
      <c r="D66" s="53"/>
      <c r="E66" s="54"/>
      <c r="F66" s="53"/>
      <c r="G66" s="54"/>
      <c r="H66" s="53"/>
    </row>
    <row r="67" spans="2:9" ht="19.899999999999999" customHeight="1" x14ac:dyDescent="0.25">
      <c r="B67" s="51"/>
      <c r="C67" s="54"/>
      <c r="D67" s="53"/>
      <c r="E67" s="54"/>
      <c r="F67" s="53"/>
      <c r="G67" s="54"/>
      <c r="H67" s="53"/>
      <c r="I67" s="9"/>
    </row>
    <row r="68" spans="2:9" s="9" customFormat="1" ht="19.899999999999999" customHeight="1" x14ac:dyDescent="0.25">
      <c r="B68" s="51"/>
      <c r="C68" s="54"/>
      <c r="D68" s="53"/>
      <c r="E68" s="54"/>
      <c r="F68" s="53"/>
      <c r="G68" s="54"/>
      <c r="H68" s="53"/>
    </row>
    <row r="69" spans="2:9" s="9" customFormat="1" ht="19.899999999999999" customHeight="1" x14ac:dyDescent="0.25">
      <c r="B69" s="51"/>
      <c r="C69" s="54"/>
      <c r="D69" s="53"/>
      <c r="E69" s="54"/>
      <c r="F69" s="53"/>
      <c r="G69" s="54"/>
      <c r="H69" s="53"/>
    </row>
    <row r="70" spans="2:9" ht="19.899999999999999" customHeight="1" x14ac:dyDescent="0.25">
      <c r="B70" s="51"/>
      <c r="C70" s="54"/>
      <c r="D70" s="53"/>
      <c r="E70" s="54"/>
      <c r="F70" s="53"/>
      <c r="G70" s="54"/>
      <c r="H70" s="53"/>
      <c r="I70" s="9"/>
    </row>
    <row r="71" spans="2:9" ht="19.899999999999999" customHeight="1" x14ac:dyDescent="0.25">
      <c r="B71" s="51"/>
      <c r="C71" s="54"/>
      <c r="D71" s="53"/>
      <c r="E71" s="54"/>
      <c r="F71" s="53"/>
      <c r="G71" s="54"/>
      <c r="H71" s="53"/>
      <c r="I71" s="9"/>
    </row>
    <row r="72" spans="2:9" ht="19.899999999999999" customHeight="1" x14ac:dyDescent="0.25">
      <c r="B72" s="51"/>
      <c r="C72" s="54"/>
      <c r="D72" s="53"/>
      <c r="E72" s="54"/>
      <c r="F72" s="53"/>
      <c r="G72" s="54"/>
      <c r="H72" s="53"/>
    </row>
    <row r="73" spans="2:9" s="9" customFormat="1" ht="19.899999999999999" customHeight="1" x14ac:dyDescent="0.25">
      <c r="B73" s="51"/>
      <c r="C73" s="54"/>
      <c r="D73" s="53"/>
      <c r="E73" s="54"/>
      <c r="F73" s="53"/>
      <c r="G73" s="54"/>
      <c r="H73" s="53"/>
    </row>
    <row r="74" spans="2:9" s="9" customFormat="1" ht="19.899999999999999" customHeight="1" x14ac:dyDescent="0.25">
      <c r="B74" s="51"/>
      <c r="C74" s="54"/>
      <c r="D74" s="53"/>
      <c r="E74" s="54"/>
      <c r="F74" s="53"/>
      <c r="G74" s="54"/>
      <c r="H74" s="53"/>
    </row>
    <row r="75" spans="2:9" s="9" customFormat="1" ht="19.899999999999999" customHeight="1" x14ac:dyDescent="0.25">
      <c r="B75" s="51"/>
      <c r="C75" s="54"/>
      <c r="D75" s="53"/>
      <c r="E75" s="54"/>
      <c r="F75" s="53"/>
      <c r="G75" s="54"/>
      <c r="H75" s="53"/>
    </row>
    <row r="76" spans="2:9" ht="19.899999999999999" customHeight="1" x14ac:dyDescent="0.25">
      <c r="B76" s="51"/>
      <c r="C76" s="54"/>
      <c r="D76" s="53"/>
      <c r="E76" s="54"/>
      <c r="F76" s="53"/>
      <c r="G76" s="54"/>
      <c r="H76" s="53"/>
      <c r="I76" s="9"/>
    </row>
    <row r="77" spans="2:9" ht="19.899999999999999" customHeight="1" x14ac:dyDescent="0.25">
      <c r="B77" s="51"/>
      <c r="C77" s="54"/>
      <c r="D77" s="53"/>
      <c r="E77" s="54"/>
      <c r="F77" s="53"/>
      <c r="G77" s="54"/>
      <c r="H77" s="53"/>
    </row>
    <row r="78" spans="2:9" ht="19.899999999999999" customHeight="1" x14ac:dyDescent="0.25">
      <c r="B78" s="51"/>
      <c r="C78" s="54"/>
      <c r="D78" s="53"/>
      <c r="E78" s="54"/>
      <c r="F78" s="53"/>
      <c r="G78" s="54"/>
      <c r="H78" s="53"/>
    </row>
    <row r="79" spans="2:9" ht="19.899999999999999" customHeight="1" x14ac:dyDescent="0.25">
      <c r="B79" s="51"/>
      <c r="C79" s="54"/>
      <c r="D79" s="53"/>
      <c r="E79" s="54"/>
      <c r="F79" s="53"/>
      <c r="G79" s="54"/>
      <c r="H79" s="53"/>
    </row>
    <row r="80" spans="2:9" s="9" customFormat="1" ht="19.899999999999999" customHeight="1" x14ac:dyDescent="0.25">
      <c r="B80" s="51"/>
      <c r="C80" s="54"/>
      <c r="D80" s="53"/>
      <c r="E80" s="54"/>
      <c r="F80" s="53"/>
      <c r="G80" s="54"/>
      <c r="H80" s="53"/>
      <c r="I80" s="10"/>
    </row>
    <row r="81" spans="2:9" s="9" customFormat="1" ht="19.899999999999999" customHeight="1" x14ac:dyDescent="0.25">
      <c r="B81" s="51"/>
      <c r="C81" s="54"/>
      <c r="D81" s="53"/>
      <c r="E81" s="54"/>
      <c r="F81" s="53"/>
      <c r="G81" s="54"/>
      <c r="H81" s="53"/>
    </row>
    <row r="82" spans="2:9" s="9" customFormat="1" ht="19.899999999999999" customHeight="1" x14ac:dyDescent="0.25">
      <c r="B82" s="51"/>
      <c r="C82" s="54"/>
      <c r="D82" s="53"/>
      <c r="E82" s="54"/>
      <c r="F82" s="53"/>
      <c r="G82" s="54"/>
      <c r="H82" s="53"/>
    </row>
    <row r="83" spans="2:9" s="9" customFormat="1" ht="19.899999999999999" customHeight="1" x14ac:dyDescent="0.25">
      <c r="B83" s="51"/>
      <c r="C83" s="54"/>
      <c r="D83" s="53"/>
      <c r="E83" s="54"/>
      <c r="F83" s="53"/>
      <c r="G83" s="54"/>
      <c r="H83" s="53"/>
    </row>
    <row r="84" spans="2:9" s="9" customFormat="1" ht="19.899999999999999" customHeight="1" x14ac:dyDescent="0.25">
      <c r="B84" s="51"/>
      <c r="C84" s="54"/>
      <c r="D84" s="53"/>
      <c r="E84" s="54"/>
      <c r="F84" s="53"/>
      <c r="G84" s="54"/>
      <c r="H84" s="53"/>
    </row>
    <row r="85" spans="2:9" s="9" customFormat="1" ht="19.899999999999999" customHeight="1" x14ac:dyDescent="0.25">
      <c r="B85" s="51"/>
      <c r="C85" s="54"/>
      <c r="D85" s="53"/>
      <c r="E85" s="54"/>
      <c r="F85" s="53"/>
      <c r="G85" s="54"/>
      <c r="H85" s="53"/>
    </row>
    <row r="86" spans="2:9" s="9" customFormat="1" ht="19.899999999999999" customHeight="1" x14ac:dyDescent="0.25">
      <c r="B86" s="51"/>
      <c r="C86" s="54"/>
      <c r="D86" s="53"/>
      <c r="E86" s="54"/>
      <c r="F86" s="53"/>
      <c r="G86" s="54"/>
      <c r="H86" s="53"/>
    </row>
    <row r="87" spans="2:9" s="9" customFormat="1" ht="19.899999999999999" customHeight="1" x14ac:dyDescent="0.25">
      <c r="B87" s="51"/>
      <c r="C87" s="54"/>
      <c r="D87" s="53"/>
      <c r="E87" s="54"/>
      <c r="F87" s="53"/>
      <c r="G87" s="54"/>
      <c r="H87" s="53"/>
    </row>
    <row r="88" spans="2:9" s="9" customFormat="1" ht="19.899999999999999" customHeight="1" x14ac:dyDescent="0.25">
      <c r="B88" s="51"/>
      <c r="C88" s="54"/>
      <c r="D88" s="53"/>
      <c r="E88" s="54"/>
      <c r="F88" s="53"/>
      <c r="G88" s="54"/>
      <c r="H88" s="53"/>
    </row>
    <row r="89" spans="2:9" ht="19.899999999999999" customHeight="1" x14ac:dyDescent="0.25">
      <c r="B89" s="51"/>
      <c r="C89" s="54"/>
      <c r="D89" s="53"/>
      <c r="E89" s="54"/>
      <c r="F89" s="53"/>
      <c r="G89" s="54"/>
      <c r="H89" s="53"/>
    </row>
    <row r="90" spans="2:9" ht="19.899999999999999" customHeight="1" x14ac:dyDescent="0.25">
      <c r="B90" s="51"/>
      <c r="C90" s="54"/>
      <c r="D90" s="53"/>
      <c r="E90" s="54"/>
      <c r="F90" s="53"/>
      <c r="G90" s="54"/>
      <c r="H90" s="53"/>
    </row>
    <row r="91" spans="2:9" ht="19.899999999999999" customHeight="1" x14ac:dyDescent="0.25">
      <c r="B91" s="51"/>
      <c r="C91" s="54"/>
      <c r="D91" s="53"/>
      <c r="E91" s="54"/>
      <c r="F91" s="53"/>
      <c r="G91" s="54"/>
      <c r="H91" s="53"/>
    </row>
    <row r="92" spans="2:9" ht="19.899999999999999" customHeight="1" x14ac:dyDescent="0.25">
      <c r="B92" s="51"/>
      <c r="C92" s="54"/>
      <c r="D92" s="53"/>
      <c r="E92" s="54"/>
      <c r="F92" s="53"/>
      <c r="G92" s="54"/>
      <c r="H92" s="53"/>
    </row>
    <row r="93" spans="2:9" ht="19.899999999999999" customHeight="1" x14ac:dyDescent="0.25">
      <c r="B93" s="51"/>
      <c r="C93" s="52"/>
      <c r="D93" s="53"/>
      <c r="E93" s="52"/>
      <c r="F93" s="53"/>
      <c r="G93" s="52"/>
      <c r="H93" s="53"/>
      <c r="I93" s="9"/>
    </row>
    <row r="94" spans="2:9" ht="19.899999999999999" customHeight="1" x14ac:dyDescent="0.25">
      <c r="B94" s="51"/>
      <c r="C94" s="54"/>
      <c r="D94" s="53"/>
      <c r="E94" s="54"/>
      <c r="F94" s="53"/>
      <c r="G94" s="54"/>
      <c r="H94" s="53"/>
    </row>
    <row r="95" spans="2:9" ht="19.899999999999999" customHeight="1" x14ac:dyDescent="0.25">
      <c r="B95" s="51"/>
      <c r="C95" s="54"/>
      <c r="D95" s="53"/>
      <c r="E95" s="54"/>
      <c r="F95" s="53"/>
      <c r="G95" s="54"/>
      <c r="H95" s="53"/>
    </row>
    <row r="96" spans="2:9" ht="19.899999999999999" customHeight="1" x14ac:dyDescent="0.25">
      <c r="B96" s="51"/>
      <c r="C96" s="54"/>
      <c r="D96" s="53"/>
      <c r="E96" s="54"/>
      <c r="F96" s="53"/>
      <c r="G96" s="54"/>
      <c r="H96" s="53"/>
    </row>
    <row r="97" spans="2:9" ht="19.899999999999999" customHeight="1" x14ac:dyDescent="0.25">
      <c r="B97" s="51"/>
      <c r="C97" s="52"/>
      <c r="D97" s="53"/>
      <c r="E97" s="52"/>
      <c r="F97" s="53"/>
      <c r="G97" s="52"/>
      <c r="H97" s="53"/>
    </row>
    <row r="98" spans="2:9" s="9" customFormat="1" ht="19.899999999999999" customHeight="1" x14ac:dyDescent="0.25">
      <c r="B98" s="51"/>
      <c r="C98" s="52"/>
      <c r="D98" s="53"/>
      <c r="E98" s="52"/>
      <c r="F98" s="53"/>
      <c r="G98" s="52"/>
      <c r="H98" s="53"/>
    </row>
    <row r="99" spans="2:9" s="9" customFormat="1" ht="19.899999999999999" customHeight="1" x14ac:dyDescent="0.25">
      <c r="B99" s="51"/>
      <c r="C99" s="52"/>
      <c r="D99" s="53"/>
      <c r="E99" s="52"/>
      <c r="F99" s="53"/>
      <c r="G99" s="52"/>
      <c r="H99" s="53"/>
    </row>
    <row r="100" spans="2:9" ht="19.899999999999999" customHeight="1" x14ac:dyDescent="0.25">
      <c r="B100" s="51"/>
      <c r="C100" s="54"/>
      <c r="D100" s="53"/>
      <c r="E100" s="54"/>
      <c r="F100" s="53"/>
      <c r="G100" s="54"/>
      <c r="H100" s="53"/>
    </row>
    <row r="101" spans="2:9" ht="19.899999999999999" customHeight="1" x14ac:dyDescent="0.25">
      <c r="B101" s="51"/>
      <c r="C101" s="54"/>
      <c r="D101" s="53"/>
      <c r="E101" s="54"/>
      <c r="F101" s="53"/>
      <c r="G101" s="54"/>
      <c r="H101" s="53"/>
    </row>
    <row r="102" spans="2:9" ht="19.899999999999999" customHeight="1" x14ac:dyDescent="0.25">
      <c r="B102" s="51"/>
      <c r="C102" s="54"/>
      <c r="D102" s="53"/>
      <c r="E102" s="54"/>
      <c r="F102" s="53"/>
      <c r="G102" s="54"/>
      <c r="H102" s="53"/>
    </row>
    <row r="103" spans="2:9" ht="19.899999999999999" customHeight="1" x14ac:dyDescent="0.25">
      <c r="B103" s="51"/>
      <c r="C103" s="54"/>
      <c r="D103" s="53"/>
      <c r="E103" s="54"/>
      <c r="F103" s="53"/>
      <c r="G103" s="54"/>
      <c r="H103" s="53"/>
    </row>
    <row r="104" spans="2:9" ht="19.899999999999999" customHeight="1" x14ac:dyDescent="0.25">
      <c r="B104" s="51"/>
      <c r="C104" s="54"/>
      <c r="D104" s="53"/>
      <c r="E104" s="54"/>
      <c r="F104" s="53"/>
      <c r="G104" s="54"/>
      <c r="H104" s="53"/>
    </row>
    <row r="105" spans="2:9" ht="19.899999999999999" customHeight="1" x14ac:dyDescent="0.25">
      <c r="B105" s="51"/>
      <c r="C105" s="54"/>
      <c r="D105" s="53"/>
      <c r="E105" s="54"/>
      <c r="F105" s="53"/>
      <c r="G105" s="54"/>
      <c r="H105" s="53"/>
    </row>
    <row r="106" spans="2:9" s="9" customFormat="1" ht="19.899999999999999" customHeight="1" x14ac:dyDescent="0.25">
      <c r="B106" s="51"/>
      <c r="C106" s="54"/>
      <c r="D106" s="53"/>
      <c r="E106" s="54"/>
      <c r="F106" s="53"/>
      <c r="G106" s="54"/>
      <c r="H106" s="53"/>
    </row>
    <row r="107" spans="2:9" s="9" customFormat="1" ht="19.899999999999999" customHeight="1" x14ac:dyDescent="0.25">
      <c r="B107" s="51"/>
      <c r="C107" s="54"/>
      <c r="D107" s="53"/>
      <c r="E107" s="54"/>
      <c r="F107" s="53"/>
      <c r="G107" s="54"/>
      <c r="H107" s="53"/>
    </row>
    <row r="108" spans="2:9" s="9" customFormat="1" ht="19.899999999999999" customHeight="1" x14ac:dyDescent="0.25">
      <c r="B108" s="51"/>
      <c r="C108" s="54"/>
      <c r="D108" s="53"/>
      <c r="E108" s="54"/>
      <c r="F108" s="53"/>
      <c r="G108" s="54"/>
      <c r="H108" s="53"/>
    </row>
    <row r="109" spans="2:9" s="9" customFormat="1" ht="19.899999999999999" customHeight="1" x14ac:dyDescent="0.25">
      <c r="B109" s="51"/>
      <c r="C109" s="54"/>
      <c r="D109" s="53"/>
      <c r="E109" s="54"/>
      <c r="F109" s="53"/>
      <c r="G109" s="54"/>
      <c r="H109" s="53"/>
    </row>
    <row r="110" spans="2:9" s="9" customFormat="1" ht="19.899999999999999" customHeight="1" x14ac:dyDescent="0.25">
      <c r="B110" s="51"/>
      <c r="C110" s="54"/>
      <c r="D110" s="53"/>
      <c r="E110" s="54"/>
      <c r="F110" s="53"/>
      <c r="G110" s="54"/>
      <c r="H110" s="53"/>
    </row>
    <row r="111" spans="2:9" ht="19.899999999999999" customHeight="1" x14ac:dyDescent="0.25">
      <c r="B111" s="51"/>
      <c r="C111" s="54"/>
      <c r="D111" s="53"/>
      <c r="E111" s="54"/>
      <c r="F111" s="53"/>
      <c r="G111" s="54"/>
      <c r="H111" s="53"/>
      <c r="I111" s="9"/>
    </row>
    <row r="112" spans="2:9" s="9" customFormat="1" ht="19.899999999999999" customHeight="1" x14ac:dyDescent="0.25">
      <c r="B112" s="51"/>
      <c r="C112" s="54"/>
      <c r="D112" s="53"/>
      <c r="E112" s="54"/>
      <c r="F112" s="53"/>
      <c r="G112" s="54"/>
      <c r="H112" s="53"/>
    </row>
    <row r="113" spans="2:9" s="9" customFormat="1" ht="19.899999999999999" customHeight="1" x14ac:dyDescent="0.25">
      <c r="B113" s="51"/>
      <c r="C113" s="54"/>
      <c r="D113" s="53"/>
      <c r="E113" s="54"/>
      <c r="F113" s="53"/>
      <c r="G113" s="54"/>
      <c r="H113" s="53"/>
    </row>
    <row r="114" spans="2:9" s="9" customFormat="1" ht="19.899999999999999" customHeight="1" x14ac:dyDescent="0.25">
      <c r="B114" s="51"/>
      <c r="C114" s="54"/>
      <c r="D114" s="53"/>
      <c r="E114" s="54"/>
      <c r="F114" s="53"/>
      <c r="G114" s="54"/>
      <c r="H114" s="53"/>
    </row>
    <row r="115" spans="2:9" s="9" customFormat="1" ht="19.899999999999999" customHeight="1" x14ac:dyDescent="0.25">
      <c r="B115" s="51"/>
      <c r="C115" s="54"/>
      <c r="D115" s="53"/>
      <c r="E115" s="54"/>
      <c r="F115" s="53"/>
      <c r="G115" s="54"/>
      <c r="H115" s="53"/>
    </row>
    <row r="116" spans="2:9" s="9" customFormat="1" ht="19.899999999999999" customHeight="1" x14ac:dyDescent="0.25">
      <c r="B116" s="51"/>
      <c r="C116" s="54"/>
      <c r="D116" s="53"/>
      <c r="E116" s="54"/>
      <c r="F116" s="53"/>
      <c r="G116" s="54"/>
      <c r="H116" s="53"/>
    </row>
    <row r="117" spans="2:9" s="9" customFormat="1" ht="19.899999999999999" customHeight="1" x14ac:dyDescent="0.25">
      <c r="B117" s="51"/>
      <c r="C117" s="54"/>
      <c r="D117" s="53"/>
      <c r="E117" s="54"/>
      <c r="F117" s="53"/>
      <c r="G117" s="54"/>
      <c r="H117" s="53"/>
    </row>
    <row r="118" spans="2:9" s="9" customFormat="1" ht="19.899999999999999" customHeight="1" x14ac:dyDescent="0.25">
      <c r="B118" s="51"/>
      <c r="C118" s="54"/>
      <c r="D118" s="53"/>
      <c r="E118" s="54"/>
      <c r="F118" s="53"/>
      <c r="G118" s="54"/>
      <c r="H118" s="53"/>
    </row>
    <row r="119" spans="2:9" s="9" customFormat="1" ht="19.899999999999999" customHeight="1" x14ac:dyDescent="0.25">
      <c r="B119" s="51"/>
      <c r="C119" s="54"/>
      <c r="D119" s="53"/>
      <c r="E119" s="54"/>
      <c r="F119" s="53"/>
      <c r="G119" s="54"/>
      <c r="H119" s="53"/>
    </row>
    <row r="120" spans="2:9" s="9" customFormat="1" ht="19.899999999999999" customHeight="1" x14ac:dyDescent="0.25">
      <c r="B120" s="51"/>
      <c r="C120" s="54"/>
      <c r="D120" s="53"/>
      <c r="E120" s="54"/>
      <c r="F120" s="53"/>
      <c r="G120" s="54"/>
      <c r="H120" s="53"/>
    </row>
    <row r="121" spans="2:9" s="9" customFormat="1" ht="19.899999999999999" customHeight="1" x14ac:dyDescent="0.25">
      <c r="B121" s="51"/>
      <c r="C121" s="54"/>
      <c r="D121" s="53"/>
      <c r="E121" s="54"/>
      <c r="F121" s="53"/>
      <c r="G121" s="54"/>
      <c r="H121" s="53"/>
    </row>
    <row r="122" spans="2:9" s="9" customFormat="1" ht="19.899999999999999" customHeight="1" x14ac:dyDescent="0.25">
      <c r="B122" s="51"/>
      <c r="C122" s="54"/>
      <c r="D122" s="53"/>
      <c r="E122" s="54"/>
      <c r="F122" s="53"/>
      <c r="G122" s="54"/>
      <c r="H122" s="53"/>
    </row>
    <row r="123" spans="2:9" s="9" customFormat="1" ht="19.899999999999999" customHeight="1" x14ac:dyDescent="0.25">
      <c r="B123" s="51"/>
      <c r="C123" s="54"/>
      <c r="D123" s="53"/>
      <c r="E123" s="54"/>
      <c r="F123" s="53"/>
      <c r="G123" s="54"/>
      <c r="H123" s="53"/>
    </row>
    <row r="124" spans="2:9" s="9" customFormat="1" ht="19.899999999999999" customHeight="1" x14ac:dyDescent="0.25">
      <c r="B124" s="51"/>
      <c r="C124" s="54"/>
      <c r="D124" s="53"/>
      <c r="E124" s="54"/>
      <c r="F124" s="53"/>
      <c r="G124" s="54"/>
      <c r="H124" s="53"/>
    </row>
    <row r="125" spans="2:9" ht="19.899999999999999" customHeight="1" x14ac:dyDescent="0.25">
      <c r="B125" s="51"/>
      <c r="C125" s="54"/>
      <c r="D125" s="53"/>
      <c r="E125" s="54"/>
      <c r="F125" s="53"/>
      <c r="G125" s="54"/>
      <c r="H125" s="53"/>
      <c r="I125" s="9"/>
    </row>
    <row r="126" spans="2:9" s="9" customFormat="1" ht="19.899999999999999" customHeight="1" x14ac:dyDescent="0.25">
      <c r="B126" s="51"/>
      <c r="C126" s="54"/>
      <c r="D126" s="53"/>
      <c r="E126" s="54"/>
      <c r="F126" s="53"/>
      <c r="G126" s="54"/>
      <c r="H126" s="53"/>
    </row>
    <row r="127" spans="2:9" ht="19.899999999999999" customHeight="1" x14ac:dyDescent="0.25">
      <c r="B127" s="51"/>
      <c r="C127" s="54"/>
      <c r="D127" s="53"/>
      <c r="E127" s="54"/>
      <c r="F127" s="53"/>
      <c r="G127" s="54"/>
      <c r="H127" s="53"/>
      <c r="I127" s="9"/>
    </row>
    <row r="128" spans="2:9" ht="19.899999999999999" customHeight="1" x14ac:dyDescent="0.25">
      <c r="B128" s="51"/>
      <c r="C128" s="54"/>
      <c r="D128" s="53"/>
      <c r="E128" s="54"/>
      <c r="F128" s="53"/>
      <c r="G128" s="54"/>
      <c r="H128" s="53"/>
      <c r="I128" s="9"/>
    </row>
    <row r="129" spans="2:8" ht="19.899999999999999" customHeight="1" x14ac:dyDescent="0.25">
      <c r="B129" s="51"/>
      <c r="C129" s="54"/>
      <c r="D129" s="53"/>
      <c r="E129" s="54"/>
      <c r="F129" s="53"/>
      <c r="G129" s="54"/>
      <c r="H129" s="53"/>
    </row>
    <row r="130" spans="2:8" ht="19.899999999999999" customHeight="1" x14ac:dyDescent="0.25">
      <c r="B130" s="51"/>
      <c r="C130" s="54"/>
      <c r="D130" s="53"/>
      <c r="E130" s="54"/>
      <c r="F130" s="53"/>
      <c r="G130" s="54"/>
      <c r="H130" s="53"/>
    </row>
    <row r="131" spans="2:8" ht="19.899999999999999" customHeight="1" x14ac:dyDescent="0.25">
      <c r="B131" s="51"/>
      <c r="C131" s="54"/>
      <c r="D131" s="53"/>
      <c r="E131" s="54"/>
      <c r="F131" s="53"/>
      <c r="G131" s="54"/>
      <c r="H131" s="53"/>
    </row>
    <row r="132" spans="2:8" ht="19.899999999999999" customHeight="1" x14ac:dyDescent="0.25">
      <c r="B132" s="51"/>
      <c r="C132" s="54"/>
      <c r="D132" s="53"/>
      <c r="E132" s="54"/>
      <c r="F132" s="53"/>
      <c r="G132" s="54"/>
      <c r="H132" s="53"/>
    </row>
    <row r="133" spans="2:8" ht="19.899999999999999" customHeight="1" x14ac:dyDescent="0.25">
      <c r="B133" s="51"/>
      <c r="C133" s="54"/>
      <c r="D133" s="53"/>
      <c r="E133" s="54"/>
      <c r="F133" s="53"/>
      <c r="G133" s="54"/>
      <c r="H133" s="53"/>
    </row>
    <row r="134" spans="2:8" ht="19.899999999999999" customHeight="1" x14ac:dyDescent="0.25">
      <c r="B134" s="51"/>
      <c r="C134" s="54"/>
      <c r="D134" s="53"/>
      <c r="E134" s="54"/>
      <c r="F134" s="53"/>
      <c r="G134" s="54"/>
      <c r="H134" s="53"/>
    </row>
    <row r="135" spans="2:8" ht="19.899999999999999" customHeight="1" x14ac:dyDescent="0.25">
      <c r="B135" s="51"/>
      <c r="C135" s="54"/>
      <c r="D135" s="53"/>
      <c r="E135" s="54"/>
      <c r="F135" s="53"/>
      <c r="G135" s="54"/>
      <c r="H135" s="53"/>
    </row>
    <row r="136" spans="2:8" ht="19.899999999999999" customHeight="1" x14ac:dyDescent="0.25">
      <c r="B136" s="51"/>
      <c r="C136" s="54"/>
      <c r="D136" s="53"/>
      <c r="E136" s="54"/>
      <c r="F136" s="53"/>
      <c r="G136" s="54"/>
      <c r="H136" s="53"/>
    </row>
    <row r="137" spans="2:8" ht="19.899999999999999" customHeight="1" x14ac:dyDescent="0.25">
      <c r="B137" s="51"/>
      <c r="C137" s="54"/>
      <c r="D137" s="53"/>
      <c r="E137" s="54"/>
      <c r="F137" s="53"/>
      <c r="G137" s="54"/>
      <c r="H137" s="53"/>
    </row>
    <row r="138" spans="2:8" ht="19.899999999999999" customHeight="1" x14ac:dyDescent="0.25">
      <c r="B138" s="51"/>
      <c r="C138" s="54"/>
      <c r="D138" s="53"/>
      <c r="E138" s="54"/>
      <c r="F138" s="53"/>
      <c r="G138" s="54"/>
      <c r="H138" s="53"/>
    </row>
    <row r="139" spans="2:8" ht="19.899999999999999" customHeight="1" x14ac:dyDescent="0.25">
      <c r="B139" s="51"/>
      <c r="C139" s="54"/>
      <c r="D139" s="53"/>
      <c r="E139" s="54"/>
      <c r="F139" s="53"/>
      <c r="G139" s="54"/>
      <c r="H139" s="53"/>
    </row>
    <row r="140" spans="2:8" ht="19.899999999999999" customHeight="1" x14ac:dyDescent="0.25">
      <c r="B140" s="51"/>
      <c r="C140" s="54"/>
      <c r="D140" s="53"/>
      <c r="E140" s="54"/>
      <c r="F140" s="53"/>
      <c r="G140" s="54"/>
      <c r="H140" s="53"/>
    </row>
    <row r="141" spans="2:8" ht="19.899999999999999" customHeight="1" x14ac:dyDescent="0.25">
      <c r="B141" s="51"/>
      <c r="C141" s="54"/>
      <c r="D141" s="53"/>
      <c r="E141" s="54"/>
      <c r="F141" s="53"/>
      <c r="G141" s="54"/>
      <c r="H141" s="53"/>
    </row>
    <row r="142" spans="2:8" ht="19.899999999999999" customHeight="1" x14ac:dyDescent="0.25">
      <c r="B142" s="51"/>
      <c r="C142" s="54"/>
      <c r="D142" s="53"/>
      <c r="E142" s="54"/>
      <c r="F142" s="53"/>
      <c r="G142" s="54"/>
      <c r="H142" s="53"/>
    </row>
    <row r="143" spans="2:8" ht="19.899999999999999" customHeight="1" x14ac:dyDescent="0.25">
      <c r="B143" s="51"/>
      <c r="C143" s="54"/>
      <c r="D143" s="53"/>
      <c r="E143" s="54"/>
      <c r="F143" s="53"/>
      <c r="G143" s="54"/>
      <c r="H143" s="53"/>
    </row>
    <row r="144" spans="2:8" ht="19.899999999999999" customHeight="1" x14ac:dyDescent="0.25">
      <c r="B144" s="51"/>
      <c r="C144" s="54"/>
      <c r="D144" s="53"/>
      <c r="E144" s="54"/>
      <c r="F144" s="53"/>
      <c r="G144" s="54"/>
      <c r="H144" s="53"/>
    </row>
    <row r="145" spans="2:8" ht="19.899999999999999" customHeight="1" x14ac:dyDescent="0.25">
      <c r="B145" s="51"/>
      <c r="C145" s="54"/>
      <c r="D145" s="53"/>
      <c r="E145" s="54"/>
      <c r="F145" s="53"/>
      <c r="G145" s="54"/>
      <c r="H145" s="53"/>
    </row>
    <row r="146" spans="2:8" ht="19.899999999999999" customHeight="1" x14ac:dyDescent="0.25">
      <c r="B146" s="51"/>
      <c r="C146" s="54"/>
      <c r="D146" s="53"/>
      <c r="E146" s="54"/>
      <c r="F146" s="53"/>
      <c r="G146" s="54"/>
      <c r="H146" s="53"/>
    </row>
    <row r="147" spans="2:8" ht="19.899999999999999" customHeight="1" x14ac:dyDescent="0.25">
      <c r="B147" s="51"/>
      <c r="C147" s="54"/>
      <c r="D147" s="53"/>
      <c r="E147" s="54"/>
      <c r="F147" s="53"/>
      <c r="G147" s="54"/>
      <c r="H147" s="53"/>
    </row>
    <row r="148" spans="2:8" ht="19.899999999999999" customHeight="1" x14ac:dyDescent="0.25">
      <c r="B148" s="51"/>
      <c r="C148" s="54"/>
      <c r="D148" s="53"/>
      <c r="E148" s="54"/>
      <c r="F148" s="53"/>
      <c r="G148" s="54"/>
      <c r="H148" s="53"/>
    </row>
    <row r="149" spans="2:8" ht="19.899999999999999" customHeight="1" x14ac:dyDescent="0.25">
      <c r="B149" s="51"/>
      <c r="C149" s="54"/>
      <c r="D149" s="53"/>
      <c r="E149" s="54"/>
      <c r="F149" s="53"/>
      <c r="G149" s="54"/>
      <c r="H149" s="53"/>
    </row>
    <row r="150" spans="2:8" ht="19.899999999999999" customHeight="1" x14ac:dyDescent="0.25">
      <c r="B150" s="51"/>
      <c r="C150" s="54"/>
      <c r="D150" s="53"/>
      <c r="E150" s="54"/>
      <c r="F150" s="53"/>
      <c r="G150" s="54"/>
      <c r="H150" s="53"/>
    </row>
    <row r="151" spans="2:8" ht="19.899999999999999" customHeight="1" x14ac:dyDescent="0.25">
      <c r="B151" s="51"/>
      <c r="C151" s="54"/>
      <c r="D151" s="53"/>
      <c r="E151" s="54"/>
      <c r="F151" s="53"/>
      <c r="G151" s="54"/>
      <c r="H151" s="53"/>
    </row>
    <row r="152" spans="2:8" ht="19.899999999999999" customHeight="1" x14ac:dyDescent="0.25">
      <c r="B152" s="51"/>
      <c r="C152" s="54"/>
      <c r="D152" s="53"/>
      <c r="E152" s="54"/>
      <c r="F152" s="53"/>
      <c r="G152" s="54"/>
      <c r="H152" s="53"/>
    </row>
    <row r="153" spans="2:8" ht="19.899999999999999" customHeight="1" x14ac:dyDescent="0.25">
      <c r="B153" s="51"/>
      <c r="C153" s="54"/>
      <c r="D153" s="53"/>
      <c r="E153" s="54"/>
      <c r="F153" s="53"/>
      <c r="G153" s="54"/>
      <c r="H153" s="53"/>
    </row>
    <row r="154" spans="2:8" ht="19.899999999999999" customHeight="1" x14ac:dyDescent="0.25">
      <c r="B154" s="51"/>
      <c r="C154" s="54"/>
      <c r="D154" s="53"/>
      <c r="E154" s="54"/>
      <c r="F154" s="53"/>
      <c r="G154" s="54"/>
      <c r="H154" s="53"/>
    </row>
    <row r="155" spans="2:8" ht="19.899999999999999" customHeight="1" x14ac:dyDescent="0.25">
      <c r="B155" s="51"/>
      <c r="C155" s="54"/>
      <c r="D155" s="53"/>
      <c r="E155" s="54"/>
      <c r="F155" s="53"/>
      <c r="G155" s="54"/>
      <c r="H155" s="53"/>
    </row>
    <row r="156" spans="2:8" ht="19.899999999999999" customHeight="1" x14ac:dyDescent="0.25">
      <c r="B156" s="51"/>
      <c r="C156" s="54"/>
      <c r="D156" s="53"/>
      <c r="E156" s="54"/>
      <c r="F156" s="53"/>
      <c r="G156" s="54"/>
      <c r="H156" s="53"/>
    </row>
    <row r="157" spans="2:8" ht="19.899999999999999" customHeight="1" x14ac:dyDescent="0.25">
      <c r="B157" s="51"/>
      <c r="C157" s="54"/>
      <c r="D157" s="53"/>
      <c r="E157" s="54"/>
      <c r="F157" s="53"/>
      <c r="G157" s="54"/>
      <c r="H157" s="53"/>
    </row>
    <row r="158" spans="2:8" ht="19.899999999999999" customHeight="1" x14ac:dyDescent="0.25">
      <c r="B158" s="51"/>
      <c r="C158" s="54"/>
      <c r="D158" s="53"/>
      <c r="E158" s="54"/>
      <c r="F158" s="53"/>
      <c r="G158" s="54"/>
      <c r="H158" s="53"/>
    </row>
    <row r="159" spans="2:8" ht="19.899999999999999" customHeight="1" x14ac:dyDescent="0.25">
      <c r="B159" s="51"/>
      <c r="C159" s="54"/>
      <c r="D159" s="53"/>
      <c r="E159" s="54"/>
      <c r="F159" s="53"/>
      <c r="G159" s="54"/>
      <c r="H159" s="53"/>
    </row>
    <row r="160" spans="2:8" ht="19.899999999999999" customHeight="1" x14ac:dyDescent="0.25">
      <c r="B160" s="51"/>
      <c r="C160" s="54"/>
      <c r="D160" s="53"/>
      <c r="E160" s="54"/>
      <c r="F160" s="53"/>
      <c r="G160" s="54"/>
      <c r="H160" s="53"/>
    </row>
    <row r="161" spans="2:9" s="9" customFormat="1" ht="19.899999999999999" customHeight="1" x14ac:dyDescent="0.25">
      <c r="B161" s="51"/>
      <c r="C161" s="54"/>
      <c r="D161" s="53"/>
      <c r="E161" s="54"/>
      <c r="F161" s="53"/>
      <c r="G161" s="54"/>
      <c r="H161" s="53"/>
      <c r="I161" s="10"/>
    </row>
    <row r="162" spans="2:9" ht="19.899999999999999" customHeight="1" x14ac:dyDescent="0.25">
      <c r="B162" s="51"/>
      <c r="C162" s="54"/>
      <c r="D162" s="53"/>
      <c r="E162" s="54"/>
      <c r="F162" s="53"/>
      <c r="G162" s="54"/>
      <c r="H162" s="53"/>
    </row>
    <row r="163" spans="2:9" ht="19.899999999999999" customHeight="1" x14ac:dyDescent="0.25">
      <c r="B163" s="51"/>
      <c r="C163" s="54"/>
      <c r="D163" s="53"/>
      <c r="E163" s="54"/>
      <c r="F163" s="53"/>
      <c r="G163" s="54"/>
      <c r="H163" s="53"/>
    </row>
    <row r="164" spans="2:9" ht="19.899999999999999" customHeight="1" x14ac:dyDescent="0.25">
      <c r="B164" s="51"/>
      <c r="C164" s="54"/>
      <c r="D164" s="53"/>
      <c r="E164" s="54"/>
      <c r="F164" s="53"/>
      <c r="G164" s="54"/>
      <c r="H164" s="53"/>
    </row>
    <row r="165" spans="2:9" ht="19.899999999999999" customHeight="1" x14ac:dyDescent="0.25">
      <c r="B165" s="51"/>
      <c r="C165" s="54"/>
      <c r="D165" s="53"/>
      <c r="E165" s="54"/>
      <c r="F165" s="53"/>
      <c r="G165" s="54"/>
      <c r="H165" s="53"/>
    </row>
    <row r="166" spans="2:9" ht="19.899999999999999" customHeight="1" x14ac:dyDescent="0.25">
      <c r="B166" s="51"/>
      <c r="C166" s="54"/>
      <c r="D166" s="53"/>
      <c r="E166" s="54"/>
      <c r="F166" s="53"/>
      <c r="G166" s="54"/>
      <c r="H166" s="53"/>
    </row>
    <row r="167" spans="2:9" ht="19.899999999999999" customHeight="1" x14ac:dyDescent="0.25">
      <c r="B167" s="51"/>
      <c r="C167" s="54"/>
      <c r="D167" s="53"/>
      <c r="E167" s="54"/>
      <c r="F167" s="53"/>
      <c r="G167" s="54"/>
      <c r="H167" s="53"/>
    </row>
    <row r="168" spans="2:9" ht="19.899999999999999" customHeight="1" x14ac:dyDescent="0.25">
      <c r="B168" s="51"/>
      <c r="C168" s="54"/>
      <c r="D168" s="53"/>
      <c r="E168" s="54"/>
      <c r="F168" s="53"/>
      <c r="G168" s="54"/>
      <c r="H168" s="53"/>
    </row>
    <row r="169" spans="2:9" ht="19.899999999999999" customHeight="1" x14ac:dyDescent="0.25">
      <c r="B169" s="51"/>
      <c r="C169" s="54"/>
      <c r="D169" s="53"/>
      <c r="E169" s="54"/>
      <c r="F169" s="53"/>
      <c r="G169" s="54"/>
      <c r="H169" s="53"/>
    </row>
    <row r="170" spans="2:9" ht="19.899999999999999" customHeight="1" x14ac:dyDescent="0.25">
      <c r="B170" s="51"/>
      <c r="C170" s="54"/>
      <c r="D170" s="53"/>
      <c r="E170" s="54"/>
      <c r="F170" s="53"/>
      <c r="G170" s="54"/>
      <c r="H170" s="53"/>
    </row>
    <row r="171" spans="2:9" ht="19.899999999999999" customHeight="1" x14ac:dyDescent="0.25">
      <c r="B171" s="51"/>
      <c r="C171" s="54"/>
      <c r="D171" s="53"/>
      <c r="E171" s="54"/>
      <c r="F171" s="53"/>
      <c r="G171" s="54"/>
      <c r="H171" s="53"/>
    </row>
    <row r="172" spans="2:9" ht="19.899999999999999" customHeight="1" x14ac:dyDescent="0.25">
      <c r="B172" s="51"/>
      <c r="C172" s="54"/>
      <c r="D172" s="53"/>
      <c r="E172" s="54"/>
      <c r="F172" s="53"/>
      <c r="G172" s="54"/>
      <c r="H172" s="53"/>
    </row>
    <row r="173" spans="2:9" ht="19.899999999999999" customHeight="1" x14ac:dyDescent="0.25">
      <c r="B173" s="51"/>
      <c r="C173" s="54"/>
      <c r="D173" s="53"/>
      <c r="E173" s="54"/>
      <c r="F173" s="53"/>
      <c r="G173" s="54"/>
      <c r="H173" s="53"/>
    </row>
    <row r="174" spans="2:9" ht="19.899999999999999" customHeight="1" x14ac:dyDescent="0.25">
      <c r="B174" s="51"/>
      <c r="C174" s="54"/>
      <c r="D174" s="53"/>
      <c r="E174" s="54"/>
      <c r="F174" s="53"/>
      <c r="G174" s="54"/>
      <c r="H174" s="53"/>
    </row>
    <row r="175" spans="2:9" ht="19.899999999999999" customHeight="1" x14ac:dyDescent="0.25">
      <c r="B175" s="51"/>
      <c r="C175" s="54"/>
      <c r="D175" s="53"/>
      <c r="E175" s="54"/>
      <c r="F175" s="53"/>
      <c r="G175" s="54"/>
      <c r="H175" s="53"/>
    </row>
    <row r="176" spans="2:9" ht="19.899999999999999" customHeight="1" x14ac:dyDescent="0.25">
      <c r="B176" s="51"/>
      <c r="C176" s="54"/>
      <c r="D176" s="53"/>
      <c r="E176" s="54"/>
      <c r="F176" s="53"/>
      <c r="G176" s="54"/>
      <c r="H176" s="53"/>
    </row>
    <row r="177" spans="2:9" ht="19.899999999999999" customHeight="1" x14ac:dyDescent="0.25">
      <c r="B177" s="51"/>
      <c r="C177" s="54"/>
      <c r="D177" s="53"/>
      <c r="E177" s="54"/>
      <c r="F177" s="53"/>
      <c r="G177" s="54"/>
      <c r="H177" s="53"/>
    </row>
    <row r="178" spans="2:9" ht="19.899999999999999" customHeight="1" x14ac:dyDescent="0.25">
      <c r="B178" s="51"/>
      <c r="C178" s="54"/>
      <c r="D178" s="53"/>
      <c r="E178" s="54"/>
      <c r="F178" s="53"/>
      <c r="G178" s="54"/>
      <c r="H178" s="53"/>
    </row>
    <row r="179" spans="2:9" ht="19.899999999999999" customHeight="1" x14ac:dyDescent="0.25">
      <c r="B179" s="51"/>
      <c r="C179" s="54"/>
      <c r="D179" s="53"/>
      <c r="E179" s="54"/>
      <c r="F179" s="53"/>
      <c r="G179" s="54"/>
      <c r="H179" s="53"/>
    </row>
    <row r="180" spans="2:9" ht="19.899999999999999" customHeight="1" x14ac:dyDescent="0.25">
      <c r="B180" s="51"/>
      <c r="C180" s="54"/>
      <c r="D180" s="53"/>
      <c r="E180" s="54"/>
      <c r="F180" s="53"/>
      <c r="G180" s="54"/>
      <c r="H180" s="53"/>
    </row>
    <row r="181" spans="2:9" ht="19.899999999999999" customHeight="1" x14ac:dyDescent="0.25">
      <c r="B181" s="51"/>
      <c r="C181" s="54"/>
      <c r="D181" s="53"/>
      <c r="E181" s="54"/>
      <c r="F181" s="53"/>
      <c r="G181" s="54"/>
      <c r="H181" s="53"/>
    </row>
    <row r="182" spans="2:9" ht="19.899999999999999" customHeight="1" x14ac:dyDescent="0.25">
      <c r="B182" s="51"/>
      <c r="C182" s="54"/>
      <c r="D182" s="53"/>
      <c r="E182" s="54"/>
      <c r="F182" s="53"/>
      <c r="G182" s="54"/>
      <c r="H182" s="53"/>
    </row>
    <row r="183" spans="2:9" ht="19.899999999999999" customHeight="1" x14ac:dyDescent="0.25">
      <c r="B183" s="51"/>
      <c r="C183" s="54"/>
      <c r="D183" s="53"/>
      <c r="E183" s="54"/>
      <c r="F183" s="53"/>
      <c r="G183" s="54"/>
      <c r="H183" s="53"/>
    </row>
    <row r="184" spans="2:9" ht="19.899999999999999" customHeight="1" x14ac:dyDescent="0.25">
      <c r="B184" s="51"/>
      <c r="C184" s="54"/>
      <c r="D184" s="53"/>
      <c r="E184" s="54"/>
      <c r="F184" s="53"/>
      <c r="G184" s="54"/>
      <c r="H184" s="53"/>
    </row>
    <row r="185" spans="2:9" ht="19.899999999999999" customHeight="1" x14ac:dyDescent="0.25">
      <c r="B185" s="51"/>
      <c r="C185" s="54"/>
      <c r="D185" s="53"/>
      <c r="E185" s="54"/>
      <c r="F185" s="53"/>
      <c r="G185" s="54"/>
      <c r="H185" s="53"/>
    </row>
    <row r="186" spans="2:9" ht="19.899999999999999" customHeight="1" x14ac:dyDescent="0.25">
      <c r="B186" s="51"/>
      <c r="C186" s="54"/>
      <c r="D186" s="53"/>
      <c r="E186" s="54"/>
      <c r="F186" s="53"/>
      <c r="G186" s="54"/>
      <c r="H186" s="53"/>
      <c r="I186" s="9"/>
    </row>
    <row r="187" spans="2:9" ht="19.899999999999999" customHeight="1" x14ac:dyDescent="0.25">
      <c r="B187" s="51"/>
      <c r="C187" s="54"/>
      <c r="D187" s="53"/>
      <c r="E187" s="54"/>
      <c r="F187" s="53"/>
      <c r="G187" s="54"/>
      <c r="H187" s="53"/>
    </row>
    <row r="188" spans="2:9" ht="19.899999999999999" customHeight="1" x14ac:dyDescent="0.25">
      <c r="B188" s="51"/>
      <c r="C188" s="54"/>
      <c r="D188" s="53"/>
      <c r="E188" s="54"/>
      <c r="F188" s="53"/>
      <c r="G188" s="54"/>
      <c r="H188" s="53"/>
    </row>
    <row r="189" spans="2:9" ht="19.899999999999999" customHeight="1" x14ac:dyDescent="0.25">
      <c r="B189" s="51"/>
      <c r="C189" s="54"/>
      <c r="D189" s="53"/>
      <c r="E189" s="54"/>
      <c r="F189" s="53"/>
      <c r="G189" s="54"/>
      <c r="H189" s="53"/>
    </row>
    <row r="190" spans="2:9" ht="19.899999999999999" customHeight="1" x14ac:dyDescent="0.25">
      <c r="B190" s="51"/>
      <c r="C190" s="54"/>
      <c r="D190" s="53"/>
      <c r="E190" s="54"/>
      <c r="F190" s="53"/>
      <c r="G190" s="54"/>
      <c r="H190" s="53"/>
    </row>
    <row r="191" spans="2:9" ht="19.899999999999999" customHeight="1" x14ac:dyDescent="0.25">
      <c r="B191" s="51"/>
      <c r="C191" s="54"/>
      <c r="D191" s="53"/>
      <c r="E191" s="54"/>
      <c r="F191" s="53"/>
      <c r="G191" s="54"/>
      <c r="H191" s="53"/>
    </row>
    <row r="192" spans="2:9" ht="19.899999999999999" customHeight="1" x14ac:dyDescent="0.25">
      <c r="B192" s="51"/>
      <c r="C192" s="54"/>
      <c r="D192" s="53"/>
      <c r="E192" s="54"/>
      <c r="F192" s="53"/>
      <c r="G192" s="54"/>
      <c r="H192" s="53"/>
    </row>
    <row r="193" spans="2:8" ht="19.899999999999999" customHeight="1" x14ac:dyDescent="0.25">
      <c r="B193" s="51"/>
      <c r="C193" s="54"/>
      <c r="D193" s="53"/>
      <c r="E193" s="54"/>
      <c r="F193" s="53"/>
      <c r="G193" s="54"/>
      <c r="H193" s="53"/>
    </row>
    <row r="194" spans="2:8" ht="19.899999999999999" customHeight="1" x14ac:dyDescent="0.25">
      <c r="B194" s="51"/>
      <c r="C194" s="54"/>
      <c r="D194" s="53"/>
      <c r="E194" s="54"/>
      <c r="F194" s="53"/>
      <c r="G194" s="54"/>
      <c r="H194" s="53"/>
    </row>
    <row r="195" spans="2:8" ht="19.899999999999999" customHeight="1" x14ac:dyDescent="0.25">
      <c r="B195" s="51"/>
      <c r="C195" s="54"/>
      <c r="D195" s="53"/>
      <c r="E195" s="54"/>
      <c r="F195" s="53"/>
      <c r="G195" s="54"/>
      <c r="H195" s="53"/>
    </row>
    <row r="196" spans="2:8" ht="19.899999999999999" customHeight="1" x14ac:dyDescent="0.25">
      <c r="B196" s="51"/>
      <c r="C196" s="54"/>
      <c r="D196" s="53"/>
      <c r="E196" s="54"/>
      <c r="F196" s="53"/>
      <c r="G196" s="54"/>
      <c r="H196" s="53"/>
    </row>
    <row r="197" spans="2:8" ht="19.899999999999999" customHeight="1" x14ac:dyDescent="0.25">
      <c r="B197" s="51"/>
      <c r="C197" s="54"/>
      <c r="D197" s="53"/>
      <c r="E197" s="54"/>
      <c r="F197" s="53"/>
      <c r="G197" s="54"/>
      <c r="H197" s="53"/>
    </row>
    <row r="198" spans="2:8" ht="19.899999999999999" customHeight="1" x14ac:dyDescent="0.25">
      <c r="B198" s="51"/>
      <c r="C198" s="54"/>
      <c r="D198" s="53"/>
      <c r="E198" s="54"/>
      <c r="F198" s="53"/>
      <c r="G198" s="54"/>
      <c r="H198" s="53"/>
    </row>
    <row r="199" spans="2:8" ht="19.899999999999999" customHeight="1" x14ac:dyDescent="0.25">
      <c r="B199" s="51"/>
      <c r="C199" s="54"/>
      <c r="D199" s="53"/>
      <c r="E199" s="54"/>
      <c r="F199" s="53"/>
      <c r="G199" s="54"/>
      <c r="H199" s="53"/>
    </row>
    <row r="200" spans="2:8" ht="19.899999999999999" customHeight="1" x14ac:dyDescent="0.25">
      <c r="B200" s="51"/>
      <c r="C200" s="54"/>
      <c r="D200" s="53"/>
      <c r="E200" s="54"/>
      <c r="F200" s="53"/>
      <c r="G200" s="54"/>
      <c r="H200" s="53"/>
    </row>
    <row r="201" spans="2:8" ht="19.899999999999999" customHeight="1" x14ac:dyDescent="0.25">
      <c r="B201" s="51"/>
      <c r="C201" s="54"/>
      <c r="D201" s="53"/>
      <c r="E201" s="54"/>
      <c r="F201" s="53"/>
      <c r="G201" s="54"/>
      <c r="H201" s="53"/>
    </row>
    <row r="202" spans="2:8" ht="19.899999999999999" customHeight="1" x14ac:dyDescent="0.25">
      <c r="B202" s="51"/>
      <c r="C202" s="54"/>
      <c r="D202" s="53"/>
      <c r="E202" s="54"/>
      <c r="F202" s="53"/>
      <c r="G202" s="54"/>
      <c r="H202" s="53"/>
    </row>
    <row r="203" spans="2:8" ht="19.899999999999999" customHeight="1" x14ac:dyDescent="0.25">
      <c r="B203" s="51"/>
      <c r="C203" s="54"/>
      <c r="D203" s="53"/>
      <c r="E203" s="54"/>
      <c r="F203" s="53"/>
      <c r="G203" s="54"/>
      <c r="H203" s="53"/>
    </row>
    <row r="204" spans="2:8" ht="19.899999999999999" customHeight="1" x14ac:dyDescent="0.25">
      <c r="B204" s="51"/>
      <c r="C204" s="54"/>
      <c r="D204" s="53"/>
      <c r="E204" s="54"/>
      <c r="F204" s="53"/>
      <c r="G204" s="54"/>
      <c r="H204" s="53"/>
    </row>
    <row r="205" spans="2:8" ht="19.899999999999999" customHeight="1" x14ac:dyDescent="0.25">
      <c r="B205" s="51"/>
      <c r="C205" s="54"/>
      <c r="D205" s="53"/>
      <c r="E205" s="54"/>
      <c r="F205" s="53"/>
      <c r="G205" s="54"/>
      <c r="H205" s="53"/>
    </row>
    <row r="206" spans="2:8" ht="19.899999999999999" customHeight="1" x14ac:dyDescent="0.25">
      <c r="B206" s="51"/>
      <c r="C206" s="54"/>
      <c r="D206" s="53"/>
      <c r="E206" s="54"/>
      <c r="F206" s="53"/>
      <c r="G206" s="54"/>
      <c r="H206" s="53"/>
    </row>
    <row r="207" spans="2:8" ht="19.899999999999999" customHeight="1" x14ac:dyDescent="0.25">
      <c r="B207" s="51"/>
      <c r="C207" s="54"/>
      <c r="D207" s="53"/>
      <c r="E207" s="54"/>
      <c r="F207" s="53"/>
      <c r="G207" s="54"/>
      <c r="H207" s="53"/>
    </row>
    <row r="208" spans="2:8" ht="19.899999999999999" customHeight="1" x14ac:dyDescent="0.25">
      <c r="B208" s="51"/>
      <c r="C208" s="54"/>
      <c r="D208" s="53"/>
      <c r="E208" s="54"/>
      <c r="F208" s="53"/>
      <c r="G208" s="54"/>
      <c r="H208" s="53"/>
    </row>
    <row r="209" spans="2:8" ht="19.899999999999999" customHeight="1" x14ac:dyDescent="0.25">
      <c r="B209" s="51"/>
      <c r="C209" s="54"/>
      <c r="D209" s="53"/>
      <c r="E209" s="54"/>
      <c r="F209" s="53"/>
      <c r="G209" s="54"/>
      <c r="H209" s="53"/>
    </row>
    <row r="210" spans="2:8" ht="19.899999999999999" customHeight="1" x14ac:dyDescent="0.25">
      <c r="B210" s="51"/>
      <c r="C210" s="54"/>
      <c r="D210" s="53"/>
      <c r="E210" s="54"/>
      <c r="F210" s="53"/>
      <c r="G210" s="54"/>
      <c r="H210" s="53"/>
    </row>
    <row r="211" spans="2:8" ht="19.899999999999999" customHeight="1" x14ac:dyDescent="0.25">
      <c r="B211" s="51"/>
      <c r="C211" s="54"/>
      <c r="D211" s="53"/>
      <c r="E211" s="54"/>
      <c r="F211" s="53"/>
      <c r="G211" s="54"/>
      <c r="H211" s="53"/>
    </row>
    <row r="212" spans="2:8" ht="19.899999999999999" customHeight="1" x14ac:dyDescent="0.25">
      <c r="B212" s="51"/>
      <c r="C212" s="54"/>
      <c r="D212" s="53"/>
      <c r="E212" s="54"/>
      <c r="F212" s="53"/>
      <c r="G212" s="54"/>
      <c r="H212" s="53"/>
    </row>
    <row r="213" spans="2:8" ht="19.899999999999999" customHeight="1" x14ac:dyDescent="0.25">
      <c r="B213" s="51"/>
      <c r="C213" s="54"/>
      <c r="D213" s="53"/>
      <c r="E213" s="54"/>
      <c r="F213" s="53"/>
      <c r="G213" s="54"/>
      <c r="H213" s="53"/>
    </row>
    <row r="214" spans="2:8" ht="19.899999999999999" customHeight="1" x14ac:dyDescent="0.25">
      <c r="B214" s="51"/>
      <c r="C214" s="54"/>
      <c r="D214" s="53"/>
      <c r="E214" s="54"/>
      <c r="F214" s="53"/>
      <c r="G214" s="54"/>
      <c r="H214" s="53"/>
    </row>
    <row r="215" spans="2:8" ht="19.899999999999999" customHeight="1" x14ac:dyDescent="0.25">
      <c r="B215" s="51"/>
      <c r="C215" s="54"/>
      <c r="D215" s="53"/>
      <c r="E215" s="54"/>
      <c r="F215" s="53"/>
      <c r="G215" s="54"/>
      <c r="H215" s="53"/>
    </row>
    <row r="216" spans="2:8" ht="19.899999999999999" customHeight="1" x14ac:dyDescent="0.25">
      <c r="B216" s="51"/>
      <c r="C216" s="54"/>
      <c r="D216" s="53"/>
      <c r="E216" s="54"/>
      <c r="F216" s="53"/>
      <c r="G216" s="54"/>
      <c r="H216" s="53"/>
    </row>
    <row r="217" spans="2:8" ht="19.899999999999999" customHeight="1" x14ac:dyDescent="0.25">
      <c r="B217" s="51"/>
      <c r="C217" s="54"/>
      <c r="D217" s="53"/>
      <c r="E217" s="54"/>
      <c r="F217" s="53"/>
      <c r="G217" s="54"/>
      <c r="H217" s="53"/>
    </row>
    <row r="218" spans="2:8" ht="19.899999999999999" customHeight="1" x14ac:dyDescent="0.25">
      <c r="B218" s="51"/>
      <c r="C218" s="54"/>
      <c r="D218" s="53"/>
      <c r="E218" s="54"/>
      <c r="F218" s="53"/>
      <c r="G218" s="54"/>
      <c r="H218" s="53"/>
    </row>
    <row r="219" spans="2:8" ht="19.899999999999999" customHeight="1" x14ac:dyDescent="0.25">
      <c r="B219" s="51"/>
      <c r="C219" s="54"/>
      <c r="D219" s="53"/>
      <c r="E219" s="54"/>
      <c r="F219" s="53"/>
      <c r="G219" s="54"/>
      <c r="H219" s="53"/>
    </row>
    <row r="220" spans="2:8" ht="19.899999999999999" customHeight="1" x14ac:dyDescent="0.25">
      <c r="B220" s="51"/>
      <c r="C220" s="54"/>
      <c r="D220" s="53"/>
      <c r="E220" s="54"/>
      <c r="F220" s="53"/>
      <c r="G220" s="54"/>
      <c r="H220" s="53"/>
    </row>
    <row r="221" spans="2:8" ht="19.899999999999999" customHeight="1" x14ac:dyDescent="0.25">
      <c r="B221" s="51"/>
      <c r="C221" s="54"/>
      <c r="D221" s="53"/>
      <c r="E221" s="54"/>
      <c r="F221" s="53"/>
      <c r="G221" s="54"/>
      <c r="H221" s="53"/>
    </row>
    <row r="222" spans="2:8" ht="19.899999999999999" customHeight="1" x14ac:dyDescent="0.25">
      <c r="B222" s="51"/>
      <c r="C222" s="54"/>
      <c r="D222" s="53"/>
      <c r="E222" s="54"/>
      <c r="F222" s="53"/>
      <c r="G222" s="54"/>
      <c r="H222" s="53"/>
    </row>
    <row r="223" spans="2:8" ht="19.899999999999999" customHeight="1" x14ac:dyDescent="0.25">
      <c r="B223" s="51"/>
      <c r="C223" s="54"/>
      <c r="D223" s="53"/>
      <c r="E223" s="54"/>
      <c r="F223" s="53"/>
      <c r="G223" s="54"/>
      <c r="H223" s="53"/>
    </row>
    <row r="224" spans="2:8" ht="19.899999999999999" customHeight="1" x14ac:dyDescent="0.25">
      <c r="B224" s="51"/>
      <c r="C224" s="54"/>
      <c r="D224" s="53"/>
      <c r="E224" s="54"/>
      <c r="F224" s="53"/>
      <c r="G224" s="54"/>
      <c r="H224" s="53"/>
    </row>
    <row r="225" spans="2:8" ht="19.899999999999999" customHeight="1" x14ac:dyDescent="0.25">
      <c r="B225" s="51"/>
      <c r="C225" s="54"/>
      <c r="D225" s="53"/>
      <c r="E225" s="54"/>
      <c r="F225" s="53"/>
      <c r="G225" s="54"/>
      <c r="H225" s="53"/>
    </row>
    <row r="226" spans="2:8" ht="19.899999999999999" customHeight="1" x14ac:dyDescent="0.25">
      <c r="B226" s="51"/>
      <c r="C226" s="54"/>
      <c r="D226" s="53"/>
      <c r="E226" s="54"/>
      <c r="F226" s="53"/>
      <c r="G226" s="54"/>
      <c r="H226" s="53"/>
    </row>
    <row r="227" spans="2:8" ht="19.899999999999999" customHeight="1" x14ac:dyDescent="0.25">
      <c r="B227" s="51"/>
      <c r="C227" s="54"/>
      <c r="D227" s="53"/>
      <c r="E227" s="54"/>
      <c r="F227" s="53"/>
      <c r="G227" s="54"/>
      <c r="H227" s="53"/>
    </row>
    <row r="228" spans="2:8" ht="19.899999999999999" customHeight="1" x14ac:dyDescent="0.25">
      <c r="B228" s="51"/>
      <c r="C228" s="54"/>
      <c r="D228" s="53"/>
      <c r="E228" s="54"/>
      <c r="F228" s="53"/>
      <c r="G228" s="54"/>
      <c r="H228" s="53"/>
    </row>
    <row r="229" spans="2:8" ht="19.899999999999999" customHeight="1" x14ac:dyDescent="0.25">
      <c r="B229" s="51"/>
      <c r="C229" s="54"/>
      <c r="D229" s="53"/>
      <c r="E229" s="54"/>
      <c r="F229" s="53"/>
      <c r="G229" s="54"/>
      <c r="H229" s="53"/>
    </row>
    <row r="230" spans="2:8" ht="19.899999999999999" customHeight="1" x14ac:dyDescent="0.25">
      <c r="B230" s="51"/>
      <c r="C230" s="54"/>
      <c r="D230" s="53"/>
      <c r="E230" s="54"/>
      <c r="F230" s="53"/>
      <c r="G230" s="54"/>
      <c r="H230" s="53"/>
    </row>
    <row r="231" spans="2:8" ht="19.899999999999999" customHeight="1" x14ac:dyDescent="0.25">
      <c r="B231" s="51"/>
      <c r="C231" s="54"/>
      <c r="D231" s="53"/>
      <c r="E231" s="54"/>
      <c r="F231" s="53"/>
      <c r="G231" s="54"/>
      <c r="H231" s="53"/>
    </row>
    <row r="232" spans="2:8" ht="19.899999999999999" customHeight="1" x14ac:dyDescent="0.25">
      <c r="B232" s="51"/>
      <c r="C232" s="54"/>
      <c r="D232" s="53"/>
      <c r="E232" s="54"/>
      <c r="F232" s="53"/>
      <c r="G232" s="54"/>
      <c r="H232" s="53"/>
    </row>
    <row r="233" spans="2:8" ht="19.899999999999999" customHeight="1" x14ac:dyDescent="0.25">
      <c r="B233" s="51"/>
      <c r="C233" s="54"/>
      <c r="D233" s="53"/>
      <c r="E233" s="54"/>
      <c r="F233" s="53"/>
      <c r="G233" s="54"/>
      <c r="H233" s="53"/>
    </row>
    <row r="234" spans="2:8" ht="19.899999999999999" customHeight="1" x14ac:dyDescent="0.25">
      <c r="B234" s="51"/>
      <c r="C234" s="54"/>
      <c r="D234" s="53"/>
      <c r="E234" s="54"/>
      <c r="F234" s="53"/>
      <c r="G234" s="54"/>
      <c r="H234" s="53"/>
    </row>
    <row r="235" spans="2:8" ht="19.899999999999999" customHeight="1" x14ac:dyDescent="0.25">
      <c r="B235" s="51"/>
      <c r="C235" s="54"/>
      <c r="D235" s="53"/>
      <c r="E235" s="54"/>
      <c r="F235" s="53"/>
      <c r="G235" s="54"/>
      <c r="H235" s="53"/>
    </row>
    <row r="236" spans="2:8" ht="19.899999999999999" customHeight="1" x14ac:dyDescent="0.25">
      <c r="B236" s="51"/>
      <c r="C236" s="54"/>
      <c r="D236" s="53"/>
      <c r="E236" s="54"/>
      <c r="F236" s="53"/>
      <c r="G236" s="54"/>
      <c r="H236" s="53"/>
    </row>
    <row r="237" spans="2:8" ht="19.899999999999999" customHeight="1" x14ac:dyDescent="0.25">
      <c r="B237" s="51"/>
      <c r="C237" s="54"/>
      <c r="D237" s="53"/>
      <c r="E237" s="54"/>
      <c r="F237" s="53"/>
      <c r="G237" s="54"/>
      <c r="H237" s="53"/>
    </row>
    <row r="238" spans="2:8" ht="19.899999999999999" customHeight="1" x14ac:dyDescent="0.25">
      <c r="B238" s="51"/>
      <c r="C238" s="54"/>
      <c r="D238" s="53"/>
      <c r="E238" s="54"/>
      <c r="F238" s="53"/>
      <c r="G238" s="54"/>
      <c r="H238" s="53"/>
    </row>
    <row r="239" spans="2:8" ht="19.899999999999999" customHeight="1" x14ac:dyDescent="0.25">
      <c r="B239" s="51"/>
      <c r="C239" s="54"/>
      <c r="D239" s="53"/>
      <c r="E239" s="54"/>
      <c r="F239" s="53"/>
      <c r="G239" s="54"/>
      <c r="H239" s="53"/>
    </row>
    <row r="240" spans="2:8" ht="19.899999999999999" customHeight="1" x14ac:dyDescent="0.25">
      <c r="B240" s="51"/>
      <c r="C240" s="54"/>
      <c r="D240" s="53"/>
      <c r="E240" s="54"/>
      <c r="F240" s="53"/>
      <c r="G240" s="54"/>
      <c r="H240" s="53"/>
    </row>
    <row r="241" spans="2:8" ht="19.899999999999999" customHeight="1" x14ac:dyDescent="0.25">
      <c r="B241" s="51"/>
      <c r="C241" s="54"/>
      <c r="D241" s="53"/>
      <c r="E241" s="54"/>
      <c r="F241" s="53"/>
      <c r="G241" s="54"/>
      <c r="H241" s="53"/>
    </row>
    <row r="242" spans="2:8" ht="19.899999999999999" customHeight="1" x14ac:dyDescent="0.25">
      <c r="B242" s="51"/>
      <c r="C242" s="54"/>
      <c r="D242" s="53"/>
      <c r="E242" s="54"/>
      <c r="F242" s="53"/>
      <c r="G242" s="54"/>
      <c r="H242" s="53"/>
    </row>
    <row r="243" spans="2:8" ht="19.899999999999999" customHeight="1" x14ac:dyDescent="0.25">
      <c r="B243" s="51"/>
      <c r="C243" s="54"/>
      <c r="D243" s="53"/>
      <c r="E243" s="54"/>
      <c r="F243" s="53"/>
      <c r="G243" s="54"/>
      <c r="H243" s="53"/>
    </row>
    <row r="244" spans="2:8" ht="19.899999999999999" customHeight="1" x14ac:dyDescent="0.25">
      <c r="B244" s="51"/>
      <c r="C244" s="54"/>
      <c r="D244" s="53"/>
      <c r="E244" s="54"/>
      <c r="F244" s="53"/>
      <c r="G244" s="54"/>
      <c r="H244" s="53"/>
    </row>
    <row r="245" spans="2:8" ht="19.899999999999999" customHeight="1" x14ac:dyDescent="0.25">
      <c r="B245" s="51"/>
      <c r="C245" s="54"/>
      <c r="D245" s="53"/>
      <c r="E245" s="54"/>
      <c r="F245" s="53"/>
      <c r="G245" s="54"/>
      <c r="H245" s="53"/>
    </row>
    <row r="246" spans="2:8" ht="19.899999999999999" customHeight="1" x14ac:dyDescent="0.25">
      <c r="B246" s="51"/>
      <c r="C246" s="54"/>
      <c r="D246" s="53"/>
      <c r="E246" s="54"/>
      <c r="F246" s="53"/>
      <c r="G246" s="54"/>
      <c r="H246" s="53"/>
    </row>
    <row r="247" spans="2:8" ht="19.899999999999999" customHeight="1" x14ac:dyDescent="0.25">
      <c r="B247" s="51"/>
      <c r="C247" s="54"/>
      <c r="D247" s="53"/>
      <c r="E247" s="54"/>
      <c r="F247" s="53"/>
      <c r="G247" s="54"/>
      <c r="H247" s="53"/>
    </row>
    <row r="248" spans="2:8" ht="19.899999999999999" customHeight="1" x14ac:dyDescent="0.25">
      <c r="B248" s="51"/>
      <c r="C248" s="54"/>
      <c r="D248" s="53"/>
      <c r="E248" s="54"/>
      <c r="F248" s="53"/>
      <c r="G248" s="54"/>
      <c r="H248" s="53"/>
    </row>
    <row r="249" spans="2:8" ht="19.899999999999999" customHeight="1" x14ac:dyDescent="0.25">
      <c r="B249" s="51"/>
      <c r="C249" s="54"/>
      <c r="D249" s="53"/>
      <c r="E249" s="54"/>
      <c r="F249" s="53"/>
      <c r="G249" s="54"/>
      <c r="H249" s="53"/>
    </row>
    <row r="250" spans="2:8" ht="19.899999999999999" customHeight="1" x14ac:dyDescent="0.25">
      <c r="B250" s="51"/>
      <c r="C250" s="54"/>
      <c r="D250" s="53"/>
      <c r="E250" s="54"/>
      <c r="F250" s="53"/>
      <c r="G250" s="54"/>
      <c r="H250" s="53"/>
    </row>
    <row r="251" spans="2:8" ht="19.899999999999999" customHeight="1" x14ac:dyDescent="0.25">
      <c r="B251" s="51"/>
      <c r="C251" s="54"/>
      <c r="D251" s="53"/>
      <c r="E251" s="54"/>
      <c r="F251" s="53"/>
      <c r="G251" s="54"/>
      <c r="H251" s="53"/>
    </row>
    <row r="252" spans="2:8" ht="19.899999999999999" customHeight="1" x14ac:dyDescent="0.25">
      <c r="B252" s="51"/>
      <c r="C252" s="54"/>
      <c r="D252" s="53"/>
      <c r="E252" s="54"/>
      <c r="F252" s="53"/>
      <c r="G252" s="54"/>
      <c r="H252" s="53"/>
    </row>
    <row r="253" spans="2:8" ht="19.899999999999999" customHeight="1" x14ac:dyDescent="0.25">
      <c r="B253" s="51"/>
      <c r="C253" s="54"/>
      <c r="D253" s="53"/>
      <c r="E253" s="54"/>
      <c r="F253" s="53"/>
      <c r="G253" s="54"/>
      <c r="H253" s="53"/>
    </row>
    <row r="254" spans="2:8" ht="19.899999999999999" customHeight="1" x14ac:dyDescent="0.25">
      <c r="B254" s="51"/>
      <c r="C254" s="54"/>
      <c r="D254" s="53"/>
      <c r="E254" s="54"/>
      <c r="F254" s="53"/>
      <c r="G254" s="54"/>
      <c r="H254" s="53"/>
    </row>
    <row r="255" spans="2:8" ht="19.899999999999999" customHeight="1" x14ac:dyDescent="0.25">
      <c r="B255" s="51"/>
      <c r="C255" s="54"/>
      <c r="D255" s="53"/>
      <c r="E255" s="54"/>
      <c r="F255" s="53"/>
      <c r="G255" s="54"/>
      <c r="H255" s="53"/>
    </row>
    <row r="256" spans="2:8" ht="19.899999999999999" customHeight="1" x14ac:dyDescent="0.25">
      <c r="B256" s="51"/>
      <c r="C256" s="54"/>
      <c r="D256" s="53"/>
      <c r="E256" s="54"/>
      <c r="F256" s="53"/>
      <c r="G256" s="54"/>
      <c r="H256" s="53"/>
    </row>
    <row r="257" spans="2:8" ht="19.899999999999999" customHeight="1" x14ac:dyDescent="0.25">
      <c r="B257" s="51"/>
      <c r="C257" s="54"/>
      <c r="D257" s="53"/>
      <c r="E257" s="54"/>
      <c r="F257" s="53"/>
      <c r="G257" s="54"/>
      <c r="H257" s="53"/>
    </row>
    <row r="258" spans="2:8" ht="19.899999999999999" customHeight="1" x14ac:dyDescent="0.25">
      <c r="B258" s="51"/>
      <c r="C258" s="54"/>
      <c r="D258" s="53"/>
      <c r="E258" s="54"/>
      <c r="F258" s="53"/>
      <c r="G258" s="54"/>
      <c r="H258" s="53"/>
    </row>
    <row r="259" spans="2:8" ht="19.899999999999999" customHeight="1" x14ac:dyDescent="0.25">
      <c r="B259" s="51"/>
      <c r="C259" s="54"/>
      <c r="D259" s="53"/>
      <c r="E259" s="54"/>
      <c r="F259" s="53"/>
      <c r="G259" s="54"/>
      <c r="H259" s="53"/>
    </row>
    <row r="260" spans="2:8" ht="19.899999999999999" customHeight="1" x14ac:dyDescent="0.25">
      <c r="B260" s="51"/>
      <c r="C260" s="54"/>
      <c r="D260" s="53"/>
      <c r="E260" s="54"/>
      <c r="F260" s="53"/>
      <c r="G260" s="54"/>
      <c r="H260" s="53"/>
    </row>
    <row r="261" spans="2:8" ht="19.899999999999999" customHeight="1" x14ac:dyDescent="0.25">
      <c r="B261" s="51"/>
      <c r="C261" s="54"/>
      <c r="D261" s="53"/>
      <c r="E261" s="54"/>
      <c r="F261" s="53"/>
      <c r="G261" s="54"/>
      <c r="H261" s="53"/>
    </row>
    <row r="262" spans="2:8" ht="19.899999999999999" customHeight="1" x14ac:dyDescent="0.25">
      <c r="B262" s="51"/>
      <c r="C262" s="54"/>
      <c r="D262" s="53"/>
      <c r="E262" s="54"/>
      <c r="F262" s="53"/>
      <c r="G262" s="54"/>
      <c r="H262" s="53"/>
    </row>
    <row r="263" spans="2:8" ht="19.899999999999999" customHeight="1" x14ac:dyDescent="0.25">
      <c r="B263" s="51"/>
      <c r="C263" s="54"/>
      <c r="D263" s="53"/>
      <c r="E263" s="54"/>
      <c r="F263" s="53"/>
      <c r="G263" s="54"/>
      <c r="H263" s="53"/>
    </row>
    <row r="264" spans="2:8" ht="19.899999999999999" customHeight="1" x14ac:dyDescent="0.25">
      <c r="B264" s="51"/>
      <c r="C264" s="54"/>
      <c r="D264" s="53"/>
      <c r="E264" s="54"/>
      <c r="F264" s="53"/>
      <c r="G264" s="54"/>
      <c r="H264" s="53"/>
    </row>
    <row r="265" spans="2:8" ht="19.899999999999999" customHeight="1" x14ac:dyDescent="0.25">
      <c r="B265" s="51"/>
      <c r="C265" s="54"/>
      <c r="D265" s="53"/>
      <c r="E265" s="54"/>
      <c r="F265" s="53"/>
      <c r="G265" s="54"/>
      <c r="H265" s="53"/>
    </row>
    <row r="266" spans="2:8" ht="19.899999999999999" customHeight="1" x14ac:dyDescent="0.25">
      <c r="B266" s="51"/>
      <c r="C266" s="54"/>
      <c r="D266" s="53"/>
      <c r="E266" s="54"/>
      <c r="F266" s="53"/>
      <c r="G266" s="54"/>
      <c r="H266" s="53"/>
    </row>
    <row r="267" spans="2:8" ht="19.899999999999999" customHeight="1" x14ac:dyDescent="0.25">
      <c r="B267" s="51"/>
      <c r="C267" s="54"/>
      <c r="D267" s="53"/>
      <c r="E267" s="54"/>
      <c r="F267" s="53"/>
      <c r="G267" s="54"/>
      <c r="H267" s="53"/>
    </row>
    <row r="268" spans="2:8" ht="19.899999999999999" customHeight="1" x14ac:dyDescent="0.25">
      <c r="B268" s="51"/>
      <c r="C268" s="54"/>
      <c r="D268" s="53"/>
      <c r="E268" s="54"/>
      <c r="F268" s="53"/>
      <c r="G268" s="54"/>
      <c r="H268" s="53"/>
    </row>
    <row r="269" spans="2:8" ht="19.899999999999999" customHeight="1" x14ac:dyDescent="0.25">
      <c r="B269" s="51"/>
      <c r="C269" s="54"/>
      <c r="D269" s="53"/>
      <c r="E269" s="54"/>
      <c r="F269" s="53"/>
      <c r="G269" s="54"/>
      <c r="H269" s="53"/>
    </row>
    <row r="270" spans="2:8" ht="19.899999999999999" customHeight="1" x14ac:dyDescent="0.25">
      <c r="B270" s="51"/>
      <c r="C270" s="54"/>
      <c r="D270" s="53"/>
      <c r="E270" s="54"/>
      <c r="F270" s="53"/>
      <c r="G270" s="54"/>
      <c r="H270" s="53"/>
    </row>
    <row r="271" spans="2:8" ht="19.899999999999999" customHeight="1" x14ac:dyDescent="0.25">
      <c r="B271" s="51"/>
      <c r="C271" s="54"/>
      <c r="D271" s="53"/>
      <c r="E271" s="54"/>
      <c r="F271" s="53"/>
      <c r="G271" s="54"/>
      <c r="H271" s="53"/>
    </row>
    <row r="272" spans="2:8" ht="19.899999999999999" customHeight="1" x14ac:dyDescent="0.25">
      <c r="B272" s="51"/>
      <c r="C272" s="54"/>
      <c r="D272" s="53"/>
      <c r="E272" s="54"/>
      <c r="F272" s="53"/>
      <c r="G272" s="54"/>
      <c r="H272" s="53"/>
    </row>
    <row r="273" spans="2:8" ht="19.899999999999999" customHeight="1" x14ac:dyDescent="0.25">
      <c r="B273" s="51"/>
      <c r="C273" s="54"/>
      <c r="D273" s="53"/>
      <c r="E273" s="54"/>
      <c r="F273" s="53"/>
      <c r="G273" s="54"/>
      <c r="H273" s="53"/>
    </row>
    <row r="274" spans="2:8" ht="19.899999999999999" customHeight="1" x14ac:dyDescent="0.25">
      <c r="B274" s="51"/>
      <c r="C274" s="54"/>
      <c r="D274" s="53"/>
      <c r="E274" s="54"/>
      <c r="F274" s="53"/>
      <c r="G274" s="54"/>
      <c r="H274" s="53"/>
    </row>
    <row r="275" spans="2:8" ht="19.899999999999999" customHeight="1" x14ac:dyDescent="0.25">
      <c r="B275" s="51"/>
      <c r="C275" s="54"/>
      <c r="D275" s="53"/>
      <c r="E275" s="54"/>
      <c r="F275" s="53"/>
      <c r="G275" s="54"/>
      <c r="H275" s="53"/>
    </row>
    <row r="276" spans="2:8" ht="19.899999999999999" customHeight="1" x14ac:dyDescent="0.25">
      <c r="B276" s="51"/>
      <c r="C276" s="54"/>
      <c r="D276" s="53"/>
      <c r="E276" s="54"/>
      <c r="F276" s="53"/>
      <c r="G276" s="54"/>
      <c r="H276" s="53"/>
    </row>
    <row r="277" spans="2:8" ht="19.899999999999999" customHeight="1" x14ac:dyDescent="0.25">
      <c r="B277" s="51"/>
      <c r="C277" s="54"/>
      <c r="D277" s="53"/>
      <c r="E277" s="54"/>
      <c r="F277" s="53"/>
      <c r="G277" s="54"/>
      <c r="H277" s="53"/>
    </row>
    <row r="278" spans="2:8" ht="19.899999999999999" customHeight="1" x14ac:dyDescent="0.25">
      <c r="B278" s="51"/>
      <c r="C278" s="54"/>
      <c r="D278" s="53"/>
      <c r="E278" s="54"/>
      <c r="F278" s="53"/>
      <c r="G278" s="54"/>
      <c r="H278" s="53"/>
    </row>
    <row r="279" spans="2:8" ht="19.899999999999999" customHeight="1" x14ac:dyDescent="0.25">
      <c r="B279" s="51"/>
      <c r="C279" s="54"/>
      <c r="D279" s="53"/>
      <c r="E279" s="54"/>
      <c r="F279" s="53"/>
      <c r="G279" s="54"/>
      <c r="H279" s="53"/>
    </row>
    <row r="280" spans="2:8" ht="19.899999999999999" customHeight="1" x14ac:dyDescent="0.25">
      <c r="B280" s="51"/>
      <c r="C280" s="54"/>
      <c r="D280" s="53"/>
      <c r="E280" s="54"/>
      <c r="F280" s="53"/>
      <c r="G280" s="54"/>
      <c r="H280" s="53"/>
    </row>
    <row r="281" spans="2:8" ht="19.899999999999999" customHeight="1" x14ac:dyDescent="0.25">
      <c r="B281" s="51"/>
      <c r="C281" s="54"/>
      <c r="D281" s="53"/>
      <c r="E281" s="54"/>
      <c r="F281" s="53"/>
      <c r="G281" s="54"/>
      <c r="H281" s="53"/>
    </row>
    <row r="282" spans="2:8" ht="19.899999999999999" customHeight="1" x14ac:dyDescent="0.25">
      <c r="B282" s="51"/>
      <c r="C282" s="54"/>
      <c r="D282" s="53"/>
      <c r="E282" s="54"/>
      <c r="F282" s="53"/>
      <c r="G282" s="54"/>
      <c r="H282" s="53"/>
    </row>
    <row r="283" spans="2:8" ht="19.899999999999999" customHeight="1" x14ac:dyDescent="0.25">
      <c r="B283" s="51"/>
      <c r="C283" s="54"/>
      <c r="D283" s="53"/>
      <c r="E283" s="54"/>
      <c r="F283" s="53"/>
      <c r="G283" s="54"/>
      <c r="H283" s="53"/>
    </row>
    <row r="284" spans="2:8" ht="19.899999999999999" customHeight="1" x14ac:dyDescent="0.25">
      <c r="B284" s="51"/>
      <c r="C284" s="54"/>
      <c r="D284" s="53"/>
      <c r="E284" s="54"/>
      <c r="F284" s="53"/>
      <c r="G284" s="54"/>
      <c r="H284" s="53"/>
    </row>
    <row r="285" spans="2:8" ht="19.899999999999999" customHeight="1" x14ac:dyDescent="0.25">
      <c r="B285" s="51"/>
      <c r="C285" s="54"/>
      <c r="D285" s="53"/>
      <c r="E285" s="54"/>
      <c r="F285" s="53"/>
      <c r="G285" s="54"/>
      <c r="H285" s="53"/>
    </row>
    <row r="286" spans="2:8" ht="19.899999999999999" customHeight="1" x14ac:dyDescent="0.25">
      <c r="B286" s="51"/>
      <c r="C286" s="54"/>
      <c r="D286" s="53"/>
      <c r="E286" s="54"/>
      <c r="F286" s="53"/>
      <c r="G286" s="54"/>
      <c r="H286" s="53"/>
    </row>
    <row r="287" spans="2:8" ht="19.899999999999999" customHeight="1" x14ac:dyDescent="0.25">
      <c r="B287" s="51"/>
      <c r="C287" s="54"/>
      <c r="D287" s="53"/>
      <c r="E287" s="54"/>
      <c r="F287" s="53"/>
      <c r="G287" s="54"/>
      <c r="H287" s="53"/>
    </row>
    <row r="288" spans="2:8" ht="19.899999999999999" customHeight="1" x14ac:dyDescent="0.25">
      <c r="B288" s="51"/>
      <c r="C288" s="54"/>
      <c r="D288" s="53"/>
      <c r="E288" s="54"/>
      <c r="F288" s="53"/>
      <c r="G288" s="54"/>
      <c r="H288" s="53"/>
    </row>
    <row r="289" spans="2:8" ht="19.899999999999999" customHeight="1" x14ac:dyDescent="0.25">
      <c r="B289" s="51"/>
      <c r="C289" s="54"/>
      <c r="D289" s="53"/>
      <c r="E289" s="54"/>
      <c r="F289" s="53"/>
      <c r="G289" s="54"/>
      <c r="H289" s="53"/>
    </row>
    <row r="290" spans="2:8" ht="19.899999999999999" customHeight="1" x14ac:dyDescent="0.25">
      <c r="B290" s="51"/>
      <c r="C290" s="54"/>
      <c r="D290" s="53"/>
      <c r="E290" s="54"/>
      <c r="F290" s="53"/>
      <c r="G290" s="54"/>
      <c r="H290" s="53"/>
    </row>
    <row r="291" spans="2:8" ht="19.899999999999999" customHeight="1" x14ac:dyDescent="0.25">
      <c r="B291" s="51"/>
      <c r="C291" s="54"/>
      <c r="D291" s="53"/>
      <c r="E291" s="54"/>
      <c r="F291" s="53"/>
      <c r="G291" s="54"/>
      <c r="H291" s="53"/>
    </row>
    <row r="292" spans="2:8" ht="19.899999999999999" customHeight="1" x14ac:dyDescent="0.25">
      <c r="B292" s="51"/>
      <c r="C292" s="54"/>
      <c r="D292" s="53"/>
      <c r="E292" s="54"/>
      <c r="F292" s="53"/>
      <c r="G292" s="54"/>
      <c r="H292" s="53"/>
    </row>
    <row r="293" spans="2:8" ht="19.899999999999999" customHeight="1" x14ac:dyDescent="0.25">
      <c r="B293" s="51"/>
      <c r="C293" s="54"/>
      <c r="D293" s="53"/>
      <c r="E293" s="54"/>
      <c r="F293" s="53"/>
      <c r="G293" s="54"/>
      <c r="H293" s="53"/>
    </row>
    <row r="294" spans="2:8" ht="19.899999999999999" customHeight="1" x14ac:dyDescent="0.25">
      <c r="B294" s="51"/>
      <c r="C294" s="54"/>
      <c r="D294" s="53"/>
      <c r="E294" s="54"/>
      <c r="F294" s="53"/>
      <c r="G294" s="54"/>
      <c r="H294" s="53"/>
    </row>
    <row r="295" spans="2:8" ht="19.899999999999999" customHeight="1" x14ac:dyDescent="0.25">
      <c r="B295" s="51"/>
      <c r="C295" s="54"/>
      <c r="D295" s="53"/>
      <c r="E295" s="54"/>
      <c r="F295" s="53"/>
      <c r="G295" s="54"/>
      <c r="H295" s="53"/>
    </row>
    <row r="296" spans="2:8" ht="19.899999999999999" customHeight="1" x14ac:dyDescent="0.25">
      <c r="B296" s="51"/>
      <c r="C296" s="54"/>
      <c r="D296" s="53"/>
      <c r="E296" s="54"/>
      <c r="F296" s="53"/>
      <c r="G296" s="54"/>
      <c r="H296" s="53"/>
    </row>
    <row r="297" spans="2:8" ht="19.899999999999999" customHeight="1" x14ac:dyDescent="0.25">
      <c r="B297" s="51"/>
      <c r="C297" s="54"/>
      <c r="D297" s="53"/>
      <c r="E297" s="54"/>
      <c r="F297" s="53"/>
      <c r="G297" s="54"/>
      <c r="H297" s="53"/>
    </row>
    <row r="298" spans="2:8" ht="19.899999999999999" customHeight="1" x14ac:dyDescent="0.25">
      <c r="B298" s="51"/>
      <c r="C298" s="54"/>
      <c r="D298" s="53"/>
      <c r="E298" s="54"/>
      <c r="F298" s="53"/>
      <c r="G298" s="54"/>
      <c r="H298" s="53"/>
    </row>
    <row r="299" spans="2:8" ht="19.899999999999999" customHeight="1" x14ac:dyDescent="0.25">
      <c r="B299" s="51"/>
      <c r="C299" s="54"/>
      <c r="D299" s="53"/>
      <c r="E299" s="54"/>
      <c r="F299" s="53"/>
      <c r="G299" s="54"/>
      <c r="H299" s="53"/>
    </row>
    <row r="300" spans="2:8" ht="19.899999999999999" customHeight="1" x14ac:dyDescent="0.25">
      <c r="B300" s="51"/>
      <c r="C300" s="54"/>
      <c r="D300" s="53"/>
      <c r="E300" s="54"/>
      <c r="F300" s="53"/>
      <c r="G300" s="54"/>
      <c r="H300" s="53"/>
    </row>
    <row r="301" spans="2:8" ht="19.899999999999999" customHeight="1" x14ac:dyDescent="0.25">
      <c r="B301" s="51"/>
      <c r="C301" s="54"/>
      <c r="D301" s="53"/>
      <c r="E301" s="54"/>
      <c r="F301" s="53"/>
      <c r="G301" s="54"/>
      <c r="H301" s="53"/>
    </row>
    <row r="302" spans="2:8" ht="19.899999999999999" customHeight="1" x14ac:dyDescent="0.25">
      <c r="B302" s="51"/>
      <c r="C302" s="54"/>
      <c r="D302" s="53"/>
      <c r="E302" s="54"/>
      <c r="F302" s="53"/>
      <c r="G302" s="54"/>
      <c r="H302" s="53"/>
    </row>
    <row r="303" spans="2:8" ht="19.899999999999999" customHeight="1" x14ac:dyDescent="0.25">
      <c r="B303" s="51"/>
      <c r="C303" s="54"/>
      <c r="D303" s="53"/>
      <c r="E303" s="54"/>
      <c r="F303" s="53"/>
      <c r="G303" s="54"/>
      <c r="H303" s="53"/>
    </row>
    <row r="304" spans="2:8" ht="19.899999999999999" customHeight="1" x14ac:dyDescent="0.25">
      <c r="B304" s="51"/>
      <c r="C304" s="54"/>
      <c r="D304" s="53"/>
      <c r="E304" s="54"/>
      <c r="F304" s="53"/>
      <c r="G304" s="54"/>
      <c r="H304" s="53"/>
    </row>
    <row r="305" spans="2:8" ht="19.899999999999999" customHeight="1" x14ac:dyDescent="0.25">
      <c r="B305" s="51"/>
      <c r="C305" s="54"/>
      <c r="D305" s="53"/>
      <c r="E305" s="54"/>
      <c r="F305" s="53"/>
      <c r="G305" s="54"/>
      <c r="H305" s="53"/>
    </row>
    <row r="306" spans="2:8" ht="19.899999999999999" customHeight="1" x14ac:dyDescent="0.25">
      <c r="B306" s="51"/>
      <c r="C306" s="54"/>
      <c r="D306" s="53"/>
      <c r="E306" s="54"/>
      <c r="F306" s="53"/>
      <c r="G306" s="54"/>
      <c r="H306" s="53"/>
    </row>
    <row r="307" spans="2:8" ht="19.899999999999999" customHeight="1" x14ac:dyDescent="0.25">
      <c r="B307" s="51"/>
      <c r="C307" s="54"/>
      <c r="D307" s="53"/>
      <c r="E307" s="54"/>
      <c r="F307" s="53"/>
      <c r="G307" s="54"/>
      <c r="H307" s="53"/>
    </row>
    <row r="308" spans="2:8" ht="19.899999999999999" customHeight="1" x14ac:dyDescent="0.25">
      <c r="B308" s="51"/>
      <c r="C308" s="54"/>
      <c r="D308" s="53"/>
      <c r="E308" s="54"/>
      <c r="F308" s="53"/>
      <c r="G308" s="54"/>
      <c r="H308" s="53"/>
    </row>
    <row r="309" spans="2:8" ht="19.899999999999999" customHeight="1" x14ac:dyDescent="0.25">
      <c r="B309" s="51"/>
      <c r="C309" s="54"/>
      <c r="D309" s="53"/>
      <c r="E309" s="54"/>
      <c r="F309" s="53"/>
      <c r="G309" s="54"/>
      <c r="H309" s="53"/>
    </row>
    <row r="310" spans="2:8" ht="19.899999999999999" customHeight="1" x14ac:dyDescent="0.25">
      <c r="B310" s="51"/>
      <c r="C310" s="54"/>
      <c r="D310" s="53"/>
      <c r="E310" s="54"/>
      <c r="F310" s="53"/>
      <c r="G310" s="54"/>
      <c r="H310" s="53"/>
    </row>
    <row r="311" spans="2:8" ht="19.899999999999999" customHeight="1" x14ac:dyDescent="0.25">
      <c r="B311" s="51"/>
      <c r="C311" s="54"/>
      <c r="D311" s="53"/>
      <c r="E311" s="54"/>
      <c r="F311" s="53"/>
      <c r="G311" s="54"/>
      <c r="H311" s="53"/>
    </row>
    <row r="312" spans="2:8" ht="19.899999999999999" customHeight="1" x14ac:dyDescent="0.25">
      <c r="B312" s="51"/>
      <c r="C312" s="54"/>
      <c r="D312" s="53"/>
      <c r="E312" s="54"/>
      <c r="F312" s="53"/>
      <c r="G312" s="54"/>
      <c r="H312" s="53"/>
    </row>
    <row r="313" spans="2:8" ht="19.899999999999999" customHeight="1" x14ac:dyDescent="0.25">
      <c r="B313" s="51"/>
      <c r="C313" s="54"/>
      <c r="D313" s="53"/>
      <c r="E313" s="54"/>
      <c r="F313" s="53"/>
      <c r="G313" s="54"/>
      <c r="H313" s="53"/>
    </row>
    <row r="314" spans="2:8" ht="19.899999999999999" customHeight="1" x14ac:dyDescent="0.25">
      <c r="B314" s="51"/>
      <c r="C314" s="54"/>
      <c r="D314" s="53"/>
      <c r="E314" s="54"/>
      <c r="F314" s="53"/>
      <c r="G314" s="54"/>
      <c r="H314" s="53"/>
    </row>
    <row r="315" spans="2:8" ht="19.899999999999999" customHeight="1" x14ac:dyDescent="0.25">
      <c r="B315" s="51"/>
      <c r="C315" s="54"/>
      <c r="D315" s="53"/>
      <c r="E315" s="54"/>
      <c r="F315" s="53"/>
      <c r="G315" s="54"/>
      <c r="H315" s="53"/>
    </row>
    <row r="316" spans="2:8" ht="19.899999999999999" customHeight="1" x14ac:dyDescent="0.25">
      <c r="B316" s="51"/>
      <c r="C316" s="54"/>
      <c r="D316" s="53"/>
      <c r="E316" s="54"/>
      <c r="F316" s="53"/>
      <c r="G316" s="54"/>
      <c r="H316" s="53"/>
    </row>
    <row r="317" spans="2:8" ht="19.899999999999999" customHeight="1" x14ac:dyDescent="0.25">
      <c r="B317" s="51"/>
      <c r="C317" s="54"/>
      <c r="D317" s="53"/>
      <c r="E317" s="54"/>
      <c r="F317" s="53"/>
      <c r="G317" s="54"/>
      <c r="H317" s="53"/>
    </row>
    <row r="318" spans="2:8" ht="19.899999999999999" customHeight="1" x14ac:dyDescent="0.25">
      <c r="B318" s="51"/>
      <c r="C318" s="54"/>
      <c r="D318" s="53"/>
      <c r="E318" s="54"/>
      <c r="F318" s="53"/>
      <c r="G318" s="54"/>
      <c r="H318" s="53"/>
    </row>
    <row r="319" spans="2:8" ht="19.899999999999999" customHeight="1" x14ac:dyDescent="0.25">
      <c r="B319" s="51"/>
      <c r="C319" s="54"/>
      <c r="D319" s="53"/>
      <c r="E319" s="54"/>
      <c r="F319" s="53"/>
      <c r="G319" s="54"/>
      <c r="H319" s="53"/>
    </row>
    <row r="320" spans="2:8" ht="19.899999999999999" customHeight="1" x14ac:dyDescent="0.25">
      <c r="B320" s="51"/>
      <c r="C320" s="54"/>
      <c r="D320" s="53"/>
      <c r="E320" s="54"/>
      <c r="F320" s="53"/>
      <c r="G320" s="54"/>
      <c r="H320" s="53"/>
    </row>
    <row r="321" spans="2:8" ht="19.899999999999999" customHeight="1" x14ac:dyDescent="0.25">
      <c r="B321" s="51"/>
      <c r="C321" s="54"/>
      <c r="D321" s="53"/>
      <c r="E321" s="54"/>
      <c r="F321" s="53"/>
      <c r="G321" s="54"/>
      <c r="H321" s="53"/>
    </row>
    <row r="322" spans="2:8" ht="19.899999999999999" customHeight="1" x14ac:dyDescent="0.25">
      <c r="B322" s="51"/>
      <c r="C322" s="54"/>
      <c r="D322" s="53"/>
      <c r="E322" s="54"/>
      <c r="F322" s="53"/>
      <c r="G322" s="54"/>
      <c r="H322" s="53"/>
    </row>
    <row r="323" spans="2:8" ht="19.899999999999999" customHeight="1" x14ac:dyDescent="0.25">
      <c r="B323" s="51"/>
      <c r="C323" s="54"/>
      <c r="D323" s="53"/>
      <c r="E323" s="54"/>
      <c r="F323" s="53"/>
      <c r="G323" s="54"/>
      <c r="H323" s="53"/>
    </row>
    <row r="324" spans="2:8" ht="19.899999999999999" customHeight="1" x14ac:dyDescent="0.25">
      <c r="B324" s="51"/>
      <c r="C324" s="54"/>
      <c r="D324" s="53"/>
      <c r="E324" s="54"/>
      <c r="F324" s="53"/>
      <c r="G324" s="54"/>
      <c r="H324" s="53"/>
    </row>
    <row r="325" spans="2:8" ht="19.899999999999999" customHeight="1" x14ac:dyDescent="0.25">
      <c r="B325" s="51"/>
      <c r="C325" s="54"/>
      <c r="D325" s="53"/>
      <c r="E325" s="54"/>
      <c r="F325" s="53"/>
      <c r="G325" s="54"/>
      <c r="H325" s="53"/>
    </row>
    <row r="326" spans="2:8" ht="19.899999999999999" customHeight="1" x14ac:dyDescent="0.25">
      <c r="B326" s="51"/>
      <c r="C326" s="54"/>
      <c r="D326" s="53"/>
      <c r="E326" s="54"/>
      <c r="F326" s="53"/>
      <c r="G326" s="54"/>
      <c r="H326" s="53"/>
    </row>
    <row r="327" spans="2:8" ht="19.899999999999999" customHeight="1" x14ac:dyDescent="0.25">
      <c r="B327" s="51"/>
      <c r="C327" s="54"/>
      <c r="D327" s="53"/>
      <c r="E327" s="54"/>
      <c r="F327" s="53"/>
      <c r="G327" s="54"/>
      <c r="H327" s="53"/>
    </row>
    <row r="328" spans="2:8" ht="19.899999999999999" customHeight="1" x14ac:dyDescent="0.25">
      <c r="B328" s="51"/>
      <c r="C328" s="54"/>
      <c r="D328" s="53"/>
      <c r="E328" s="54"/>
      <c r="F328" s="53"/>
      <c r="G328" s="54"/>
      <c r="H328" s="53"/>
    </row>
    <row r="329" spans="2:8" ht="19.899999999999999" customHeight="1" x14ac:dyDescent="0.25">
      <c r="B329" s="51"/>
      <c r="C329" s="54"/>
      <c r="D329" s="53"/>
      <c r="E329" s="54"/>
      <c r="F329" s="53"/>
      <c r="G329" s="54"/>
      <c r="H329" s="53"/>
    </row>
    <row r="330" spans="2:8" ht="19.899999999999999" customHeight="1" x14ac:dyDescent="0.25">
      <c r="B330" s="51"/>
      <c r="C330" s="54"/>
      <c r="D330" s="53"/>
      <c r="E330" s="54"/>
      <c r="F330" s="53"/>
      <c r="G330" s="54"/>
      <c r="H330" s="53"/>
    </row>
    <row r="331" spans="2:8" ht="19.899999999999999" customHeight="1" x14ac:dyDescent="0.25">
      <c r="B331" s="51"/>
      <c r="C331" s="54"/>
      <c r="D331" s="53"/>
      <c r="E331" s="54"/>
      <c r="F331" s="53"/>
      <c r="G331" s="54"/>
      <c r="H331" s="53"/>
    </row>
    <row r="332" spans="2:8" ht="19.899999999999999" customHeight="1" x14ac:dyDescent="0.25">
      <c r="B332" s="51"/>
      <c r="C332" s="54"/>
      <c r="D332" s="53"/>
      <c r="E332" s="54"/>
      <c r="F332" s="53"/>
      <c r="G332" s="54"/>
      <c r="H332" s="53"/>
    </row>
    <row r="333" spans="2:8" ht="19.899999999999999" customHeight="1" x14ac:dyDescent="0.25">
      <c r="B333" s="51"/>
      <c r="C333" s="54"/>
      <c r="D333" s="53"/>
      <c r="E333" s="54"/>
      <c r="F333" s="53"/>
      <c r="G333" s="54"/>
      <c r="H333" s="53"/>
    </row>
    <row r="334" spans="2:8" ht="19.899999999999999" customHeight="1" x14ac:dyDescent="0.25">
      <c r="B334" s="51"/>
      <c r="C334" s="54"/>
      <c r="D334" s="53"/>
      <c r="E334" s="54"/>
      <c r="F334" s="53"/>
      <c r="G334" s="54"/>
      <c r="H334" s="53"/>
    </row>
    <row r="335" spans="2:8" ht="19.899999999999999" customHeight="1" x14ac:dyDescent="0.25">
      <c r="B335" s="51"/>
      <c r="C335" s="54"/>
      <c r="D335" s="53"/>
      <c r="E335" s="54"/>
      <c r="F335" s="53"/>
      <c r="G335" s="54"/>
      <c r="H335" s="53"/>
    </row>
    <row r="336" spans="2:8" ht="19.899999999999999" customHeight="1" x14ac:dyDescent="0.25">
      <c r="B336" s="51"/>
      <c r="C336" s="54"/>
      <c r="D336" s="53"/>
      <c r="E336" s="54"/>
      <c r="F336" s="53"/>
      <c r="G336" s="54"/>
      <c r="H336" s="53"/>
    </row>
    <row r="337" spans="2:8" ht="19.899999999999999" customHeight="1" x14ac:dyDescent="0.25">
      <c r="B337" s="51"/>
      <c r="C337" s="54"/>
      <c r="D337" s="53"/>
      <c r="E337" s="54"/>
      <c r="F337" s="53"/>
      <c r="G337" s="54"/>
      <c r="H337" s="53"/>
    </row>
    <row r="338" spans="2:8" ht="19.899999999999999" customHeight="1" x14ac:dyDescent="0.25">
      <c r="B338" s="51"/>
      <c r="C338" s="54"/>
      <c r="D338" s="53"/>
      <c r="E338" s="54"/>
      <c r="F338" s="53"/>
      <c r="G338" s="54"/>
      <c r="H338" s="53"/>
    </row>
    <row r="339" spans="2:8" ht="19.899999999999999" customHeight="1" x14ac:dyDescent="0.25">
      <c r="B339" s="51"/>
      <c r="C339" s="54"/>
      <c r="D339" s="53"/>
      <c r="E339" s="54"/>
      <c r="F339" s="53"/>
      <c r="G339" s="54"/>
      <c r="H339" s="53"/>
    </row>
    <row r="340" spans="2:8" ht="19.899999999999999" customHeight="1" x14ac:dyDescent="0.25">
      <c r="B340" s="51"/>
      <c r="C340" s="54"/>
      <c r="D340" s="53"/>
      <c r="E340" s="54"/>
      <c r="F340" s="53"/>
      <c r="G340" s="54"/>
      <c r="H340" s="53"/>
    </row>
    <row r="341" spans="2:8" ht="19.899999999999999" customHeight="1" x14ac:dyDescent="0.25">
      <c r="B341" s="51"/>
      <c r="C341" s="54"/>
      <c r="D341" s="53"/>
      <c r="E341" s="54"/>
      <c r="F341" s="53"/>
      <c r="G341" s="54"/>
      <c r="H341" s="53"/>
    </row>
    <row r="342" spans="2:8" ht="19.899999999999999" customHeight="1" x14ac:dyDescent="0.25">
      <c r="B342" s="51"/>
      <c r="C342" s="54"/>
      <c r="D342" s="53"/>
      <c r="E342" s="54"/>
      <c r="F342" s="53"/>
      <c r="G342" s="54"/>
      <c r="H342" s="53"/>
    </row>
    <row r="343" spans="2:8" ht="19.899999999999999" customHeight="1" x14ac:dyDescent="0.25">
      <c r="B343" s="51"/>
      <c r="C343" s="54"/>
      <c r="D343" s="53"/>
      <c r="E343" s="54"/>
      <c r="F343" s="53"/>
      <c r="G343" s="54"/>
      <c r="H343" s="53"/>
    </row>
    <row r="344" spans="2:8" ht="19.899999999999999" customHeight="1" x14ac:dyDescent="0.25">
      <c r="B344" s="51"/>
      <c r="C344" s="54"/>
      <c r="D344" s="53"/>
      <c r="E344" s="54"/>
      <c r="F344" s="53"/>
      <c r="G344" s="54"/>
      <c r="H344" s="53"/>
    </row>
    <row r="345" spans="2:8" ht="19.899999999999999" customHeight="1" x14ac:dyDescent="0.25">
      <c r="B345" s="51"/>
      <c r="C345" s="54"/>
      <c r="D345" s="53"/>
      <c r="E345" s="54"/>
      <c r="F345" s="53"/>
      <c r="G345" s="54"/>
      <c r="H345" s="53"/>
    </row>
    <row r="346" spans="2:8" ht="19.899999999999999" customHeight="1" x14ac:dyDescent="0.25">
      <c r="B346" s="51"/>
      <c r="C346" s="54"/>
      <c r="D346" s="53"/>
      <c r="E346" s="54"/>
      <c r="F346" s="53"/>
      <c r="G346" s="54"/>
      <c r="H346" s="53"/>
    </row>
    <row r="347" spans="2:8" ht="19.899999999999999" customHeight="1" x14ac:dyDescent="0.25">
      <c r="B347" s="51"/>
      <c r="C347" s="54"/>
      <c r="D347" s="53"/>
      <c r="E347" s="54"/>
      <c r="F347" s="53"/>
      <c r="G347" s="54"/>
      <c r="H347" s="53"/>
    </row>
    <row r="348" spans="2:8" ht="19.899999999999999" customHeight="1" x14ac:dyDescent="0.25">
      <c r="B348" s="51"/>
      <c r="C348" s="54"/>
      <c r="D348" s="53"/>
      <c r="E348" s="54"/>
      <c r="F348" s="53"/>
      <c r="G348" s="54"/>
      <c r="H348" s="53"/>
    </row>
    <row r="349" spans="2:8" ht="19.899999999999999" customHeight="1" x14ac:dyDescent="0.25">
      <c r="B349" s="51"/>
      <c r="C349" s="54"/>
      <c r="D349" s="53"/>
      <c r="E349" s="54"/>
      <c r="F349" s="53"/>
      <c r="G349" s="54"/>
      <c r="H349" s="53"/>
    </row>
    <row r="350" spans="2:8" ht="19.899999999999999" customHeight="1" x14ac:dyDescent="0.25">
      <c r="B350" s="51"/>
      <c r="C350" s="54"/>
      <c r="D350" s="53"/>
      <c r="E350" s="54"/>
      <c r="F350" s="53"/>
      <c r="G350" s="54"/>
      <c r="H350" s="53"/>
    </row>
    <row r="351" spans="2:8" ht="19.899999999999999" customHeight="1" x14ac:dyDescent="0.25">
      <c r="B351" s="51"/>
      <c r="C351" s="54"/>
      <c r="D351" s="53"/>
      <c r="E351" s="54"/>
      <c r="F351" s="53"/>
      <c r="G351" s="54"/>
      <c r="H351" s="53"/>
    </row>
    <row r="352" spans="2:8" ht="19.899999999999999" customHeight="1" x14ac:dyDescent="0.25">
      <c r="B352" s="51"/>
      <c r="C352" s="54"/>
      <c r="D352" s="53"/>
      <c r="E352" s="54"/>
      <c r="F352" s="53"/>
      <c r="G352" s="54"/>
      <c r="H352" s="53"/>
    </row>
    <row r="353" spans="2:8" ht="19.899999999999999" customHeight="1" x14ac:dyDescent="0.25">
      <c r="B353" s="51"/>
      <c r="C353" s="54"/>
      <c r="D353" s="53"/>
      <c r="E353" s="54"/>
      <c r="F353" s="53"/>
      <c r="G353" s="54"/>
      <c r="H353" s="53"/>
    </row>
    <row r="354" spans="2:8" ht="19.899999999999999" customHeight="1" x14ac:dyDescent="0.25">
      <c r="B354" s="51"/>
      <c r="C354" s="54"/>
      <c r="D354" s="53"/>
      <c r="E354" s="54"/>
      <c r="F354" s="53"/>
      <c r="G354" s="54"/>
      <c r="H354" s="53"/>
    </row>
    <row r="355" spans="2:8" ht="19.899999999999999" customHeight="1" x14ac:dyDescent="0.25">
      <c r="B355" s="51"/>
      <c r="C355" s="54"/>
      <c r="D355" s="53"/>
      <c r="E355" s="54"/>
      <c r="F355" s="53"/>
      <c r="G355" s="54"/>
      <c r="H355" s="53"/>
    </row>
    <row r="356" spans="2:8" ht="19.899999999999999" customHeight="1" x14ac:dyDescent="0.25">
      <c r="B356" s="51"/>
      <c r="C356" s="54"/>
      <c r="D356" s="53"/>
      <c r="E356" s="54"/>
      <c r="F356" s="53"/>
      <c r="G356" s="54"/>
      <c r="H356" s="53"/>
    </row>
    <row r="357" spans="2:8" ht="19.899999999999999" customHeight="1" x14ac:dyDescent="0.25">
      <c r="B357" s="51"/>
      <c r="C357" s="54"/>
      <c r="D357" s="53"/>
      <c r="E357" s="54"/>
      <c r="F357" s="53"/>
      <c r="G357" s="54"/>
      <c r="H357" s="53"/>
    </row>
    <row r="358" spans="2:8" ht="19.899999999999999" customHeight="1" x14ac:dyDescent="0.25">
      <c r="B358" s="51"/>
      <c r="C358" s="54"/>
      <c r="D358" s="53"/>
      <c r="E358" s="54"/>
      <c r="F358" s="53"/>
      <c r="G358" s="54"/>
      <c r="H358" s="53"/>
    </row>
    <row r="359" spans="2:8" ht="19.899999999999999" customHeight="1" x14ac:dyDescent="0.25">
      <c r="B359" s="51"/>
      <c r="C359" s="54"/>
      <c r="D359" s="53"/>
      <c r="E359" s="54"/>
      <c r="F359" s="53"/>
      <c r="G359" s="54"/>
      <c r="H359" s="53"/>
    </row>
    <row r="360" spans="2:8" ht="19.899999999999999" customHeight="1" x14ac:dyDescent="0.25">
      <c r="B360" s="51"/>
      <c r="C360" s="54"/>
      <c r="D360" s="53"/>
      <c r="E360" s="54"/>
      <c r="F360" s="53"/>
      <c r="G360" s="54"/>
      <c r="H360" s="53"/>
    </row>
    <row r="361" spans="2:8" ht="19.899999999999999" customHeight="1" x14ac:dyDescent="0.25">
      <c r="B361" s="51"/>
      <c r="C361" s="54"/>
      <c r="D361" s="53"/>
      <c r="E361" s="54"/>
      <c r="F361" s="53"/>
      <c r="G361" s="54"/>
      <c r="H361" s="53"/>
    </row>
    <row r="362" spans="2:8" ht="19.899999999999999" customHeight="1" x14ac:dyDescent="0.25">
      <c r="B362" s="51"/>
      <c r="C362" s="54"/>
      <c r="D362" s="53"/>
      <c r="E362" s="54"/>
      <c r="F362" s="53"/>
      <c r="G362" s="54"/>
      <c r="H362" s="53"/>
    </row>
    <row r="363" spans="2:8" ht="19.899999999999999" customHeight="1" x14ac:dyDescent="0.25">
      <c r="B363" s="51"/>
      <c r="C363" s="54"/>
      <c r="D363" s="53"/>
      <c r="E363" s="54"/>
      <c r="F363" s="53"/>
      <c r="G363" s="54"/>
      <c r="H363" s="53"/>
    </row>
    <row r="364" spans="2:8" ht="19.899999999999999" customHeight="1" x14ac:dyDescent="0.25">
      <c r="B364" s="51"/>
      <c r="C364" s="54"/>
      <c r="D364" s="53"/>
      <c r="E364" s="54"/>
      <c r="F364" s="53"/>
      <c r="G364" s="54"/>
      <c r="H364" s="53"/>
    </row>
    <row r="365" spans="2:8" ht="19.899999999999999" customHeight="1" x14ac:dyDescent="0.25">
      <c r="B365" s="51"/>
      <c r="C365" s="54"/>
      <c r="D365" s="53"/>
      <c r="E365" s="54"/>
      <c r="F365" s="53"/>
      <c r="G365" s="54"/>
      <c r="H365" s="53"/>
    </row>
    <row r="366" spans="2:8" ht="19.899999999999999" customHeight="1" x14ac:dyDescent="0.25">
      <c r="B366" s="51"/>
      <c r="C366" s="54"/>
      <c r="D366" s="53"/>
      <c r="E366" s="54"/>
      <c r="F366" s="53"/>
      <c r="G366" s="54"/>
      <c r="H366" s="53"/>
    </row>
    <row r="367" spans="2:8" ht="19.899999999999999" customHeight="1" x14ac:dyDescent="0.25">
      <c r="B367" s="51"/>
      <c r="C367" s="54"/>
      <c r="D367" s="53"/>
      <c r="E367" s="54"/>
      <c r="F367" s="53"/>
      <c r="G367" s="54"/>
      <c r="H367" s="53"/>
    </row>
    <row r="368" spans="2:8" ht="19.899999999999999" customHeight="1" x14ac:dyDescent="0.25">
      <c r="B368" s="51"/>
      <c r="C368" s="54"/>
      <c r="D368" s="53"/>
      <c r="E368" s="54"/>
      <c r="F368" s="53"/>
      <c r="G368" s="54"/>
      <c r="H368" s="53"/>
    </row>
    <row r="369" spans="2:8" ht="19.899999999999999" customHeight="1" x14ac:dyDescent="0.25">
      <c r="B369" s="51"/>
      <c r="C369" s="54"/>
      <c r="D369" s="53"/>
      <c r="E369" s="54"/>
      <c r="F369" s="53"/>
      <c r="G369" s="54"/>
      <c r="H369" s="53"/>
    </row>
    <row r="370" spans="2:8" ht="19.899999999999999" customHeight="1" x14ac:dyDescent="0.25">
      <c r="B370" s="51"/>
      <c r="C370" s="54"/>
      <c r="D370" s="53"/>
      <c r="E370" s="54"/>
      <c r="F370" s="53"/>
      <c r="G370" s="54"/>
      <c r="H370" s="53"/>
    </row>
    <row r="371" spans="2:8" ht="19.899999999999999" customHeight="1" x14ac:dyDescent="0.25">
      <c r="B371" s="51"/>
      <c r="C371" s="54"/>
      <c r="D371" s="53"/>
      <c r="E371" s="54"/>
      <c r="F371" s="53"/>
      <c r="G371" s="54"/>
      <c r="H371" s="53"/>
    </row>
    <row r="372" spans="2:8" ht="19.899999999999999" customHeight="1" x14ac:dyDescent="0.25">
      <c r="B372" s="51"/>
      <c r="C372" s="54"/>
      <c r="D372" s="53"/>
      <c r="E372" s="54"/>
      <c r="F372" s="53"/>
      <c r="G372" s="54"/>
      <c r="H372" s="53"/>
    </row>
    <row r="373" spans="2:8" ht="19.899999999999999" customHeight="1" x14ac:dyDescent="0.25">
      <c r="B373" s="51"/>
      <c r="C373" s="54"/>
      <c r="D373" s="53"/>
      <c r="E373" s="54"/>
      <c r="F373" s="53"/>
      <c r="G373" s="54"/>
      <c r="H373" s="53"/>
    </row>
    <row r="374" spans="2:8" ht="19.899999999999999" customHeight="1" x14ac:dyDescent="0.25">
      <c r="B374" s="51"/>
      <c r="C374" s="54"/>
      <c r="D374" s="53"/>
      <c r="E374" s="54"/>
      <c r="F374" s="53"/>
      <c r="G374" s="54"/>
      <c r="H374" s="53"/>
    </row>
    <row r="375" spans="2:8" ht="19.899999999999999" customHeight="1" x14ac:dyDescent="0.25">
      <c r="B375" s="51"/>
      <c r="C375" s="54"/>
      <c r="D375" s="53"/>
      <c r="E375" s="54"/>
      <c r="F375" s="53"/>
      <c r="G375" s="54"/>
      <c r="H375" s="53"/>
    </row>
    <row r="376" spans="2:8" ht="19.899999999999999" customHeight="1" x14ac:dyDescent="0.25">
      <c r="B376" s="51"/>
      <c r="C376" s="54"/>
      <c r="D376" s="53"/>
      <c r="E376" s="54"/>
      <c r="F376" s="53"/>
      <c r="G376" s="54"/>
      <c r="H376" s="53"/>
    </row>
    <row r="377" spans="2:8" ht="19.899999999999999" customHeight="1" x14ac:dyDescent="0.25">
      <c r="B377" s="51"/>
      <c r="C377" s="54"/>
      <c r="D377" s="53"/>
      <c r="E377" s="54"/>
      <c r="F377" s="53"/>
      <c r="G377" s="54"/>
      <c r="H377" s="53"/>
    </row>
    <row r="378" spans="2:8" ht="19.899999999999999" customHeight="1" x14ac:dyDescent="0.25">
      <c r="B378" s="51"/>
      <c r="C378" s="54"/>
      <c r="D378" s="53"/>
      <c r="E378" s="54"/>
      <c r="F378" s="53"/>
      <c r="G378" s="54"/>
      <c r="H378" s="53"/>
    </row>
    <row r="379" spans="2:8" ht="19.899999999999999" customHeight="1" x14ac:dyDescent="0.25">
      <c r="B379" s="51"/>
      <c r="C379" s="54"/>
      <c r="D379" s="53"/>
      <c r="E379" s="54"/>
      <c r="F379" s="53"/>
      <c r="G379" s="54"/>
      <c r="H379" s="53"/>
    </row>
    <row r="380" spans="2:8" ht="19.899999999999999" customHeight="1" x14ac:dyDescent="0.25">
      <c r="B380" s="51"/>
      <c r="C380" s="54"/>
      <c r="D380" s="53"/>
      <c r="E380" s="54"/>
      <c r="F380" s="53"/>
      <c r="G380" s="54"/>
      <c r="H380" s="53"/>
    </row>
    <row r="381" spans="2:8" ht="19.899999999999999" customHeight="1" x14ac:dyDescent="0.25">
      <c r="B381" s="51"/>
      <c r="C381" s="54"/>
      <c r="D381" s="53"/>
      <c r="E381" s="54"/>
      <c r="F381" s="53"/>
      <c r="G381" s="54"/>
      <c r="H381" s="53"/>
    </row>
    <row r="382" spans="2:8" ht="19.899999999999999" customHeight="1" x14ac:dyDescent="0.25">
      <c r="B382" s="51"/>
      <c r="C382" s="54"/>
      <c r="D382" s="53"/>
      <c r="E382" s="54"/>
      <c r="F382" s="53"/>
      <c r="G382" s="54"/>
      <c r="H382" s="53"/>
    </row>
    <row r="383" spans="2:8" ht="19.899999999999999" customHeight="1" x14ac:dyDescent="0.25">
      <c r="B383" s="51"/>
      <c r="C383" s="54"/>
      <c r="D383" s="53"/>
      <c r="E383" s="54"/>
      <c r="F383" s="53"/>
      <c r="G383" s="54"/>
      <c r="H383" s="53"/>
    </row>
    <row r="384" spans="2:8" ht="19.899999999999999" customHeight="1" x14ac:dyDescent="0.25">
      <c r="B384" s="51"/>
      <c r="C384" s="54"/>
      <c r="D384" s="53"/>
      <c r="E384" s="54"/>
      <c r="F384" s="53"/>
      <c r="G384" s="54"/>
      <c r="H384" s="53"/>
    </row>
    <row r="385" spans="2:8" ht="19.899999999999999" customHeight="1" x14ac:dyDescent="0.25">
      <c r="B385" s="51"/>
      <c r="C385" s="54"/>
      <c r="D385" s="53"/>
      <c r="E385" s="54"/>
      <c r="F385" s="53"/>
      <c r="G385" s="54"/>
      <c r="H385" s="53"/>
    </row>
    <row r="386" spans="2:8" ht="19.899999999999999" customHeight="1" x14ac:dyDescent="0.25">
      <c r="B386" s="51"/>
      <c r="C386" s="54"/>
      <c r="D386" s="53"/>
      <c r="E386" s="54"/>
      <c r="F386" s="53"/>
      <c r="G386" s="54"/>
      <c r="H386" s="53"/>
    </row>
    <row r="387" spans="2:8" ht="19.899999999999999" customHeight="1" x14ac:dyDescent="0.25">
      <c r="B387" s="51"/>
      <c r="C387" s="54"/>
      <c r="D387" s="53"/>
      <c r="E387" s="54"/>
      <c r="F387" s="53"/>
      <c r="G387" s="54"/>
      <c r="H387" s="53"/>
    </row>
    <row r="388" spans="2:8" ht="19.899999999999999" customHeight="1" x14ac:dyDescent="0.25">
      <c r="B388" s="51"/>
      <c r="C388" s="54"/>
      <c r="D388" s="53"/>
      <c r="E388" s="54"/>
      <c r="F388" s="53"/>
      <c r="G388" s="54"/>
      <c r="H388" s="53"/>
    </row>
    <row r="389" spans="2:8" ht="19.899999999999999" customHeight="1" x14ac:dyDescent="0.25">
      <c r="B389" s="51"/>
      <c r="C389" s="54"/>
      <c r="D389" s="53"/>
      <c r="E389" s="54"/>
      <c r="F389" s="53"/>
      <c r="G389" s="54"/>
      <c r="H389" s="53"/>
    </row>
    <row r="390" spans="2:8" ht="19.899999999999999" customHeight="1" x14ac:dyDescent="0.25">
      <c r="B390" s="51"/>
      <c r="C390" s="54"/>
      <c r="D390" s="53"/>
      <c r="E390" s="54"/>
      <c r="F390" s="53"/>
      <c r="G390" s="54"/>
      <c r="H390" s="53"/>
    </row>
    <row r="391" spans="2:8" ht="19.899999999999999" customHeight="1" x14ac:dyDescent="0.25">
      <c r="B391" s="51"/>
      <c r="C391" s="54"/>
      <c r="D391" s="53"/>
      <c r="E391" s="54"/>
      <c r="F391" s="53"/>
      <c r="G391" s="54"/>
      <c r="H391" s="53"/>
    </row>
    <row r="392" spans="2:8" ht="19.899999999999999" customHeight="1" x14ac:dyDescent="0.25">
      <c r="B392" s="51"/>
      <c r="C392" s="54"/>
      <c r="D392" s="53"/>
      <c r="E392" s="54"/>
      <c r="F392" s="53"/>
      <c r="G392" s="54"/>
      <c r="H392" s="53"/>
    </row>
    <row r="393" spans="2:8" ht="19.899999999999999" customHeight="1" x14ac:dyDescent="0.25">
      <c r="B393" s="51"/>
      <c r="C393" s="54"/>
      <c r="D393" s="53"/>
      <c r="E393" s="54"/>
      <c r="F393" s="53"/>
      <c r="G393" s="54"/>
      <c r="H393" s="53"/>
    </row>
    <row r="394" spans="2:8" ht="19.899999999999999" customHeight="1" x14ac:dyDescent="0.25">
      <c r="B394" s="51"/>
      <c r="C394" s="54"/>
      <c r="D394" s="53"/>
      <c r="E394" s="54"/>
      <c r="F394" s="53"/>
      <c r="G394" s="54"/>
      <c r="H394" s="53"/>
    </row>
    <row r="395" spans="2:8" ht="19.899999999999999" customHeight="1" x14ac:dyDescent="0.25">
      <c r="B395" s="51"/>
      <c r="C395" s="54"/>
      <c r="D395" s="53"/>
      <c r="E395" s="54"/>
      <c r="F395" s="53"/>
      <c r="G395" s="54"/>
      <c r="H395" s="53"/>
    </row>
    <row r="396" spans="2:8" ht="19.899999999999999" customHeight="1" x14ac:dyDescent="0.25">
      <c r="B396" s="51"/>
      <c r="C396" s="54"/>
      <c r="D396" s="53"/>
      <c r="E396" s="54"/>
      <c r="F396" s="53"/>
      <c r="G396" s="54"/>
      <c r="H396" s="53"/>
    </row>
    <row r="397" spans="2:8" ht="19.899999999999999" customHeight="1" x14ac:dyDescent="0.25">
      <c r="B397" s="51"/>
      <c r="C397" s="54"/>
      <c r="D397" s="53"/>
      <c r="E397" s="54"/>
      <c r="F397" s="53"/>
      <c r="G397" s="54"/>
      <c r="H397" s="53"/>
    </row>
    <row r="398" spans="2:8" ht="19.899999999999999" customHeight="1" x14ac:dyDescent="0.25">
      <c r="B398" s="51"/>
      <c r="C398" s="54"/>
      <c r="D398" s="53"/>
      <c r="E398" s="54"/>
      <c r="F398" s="53"/>
      <c r="G398" s="54"/>
      <c r="H398" s="53"/>
    </row>
    <row r="399" spans="2:8" ht="19.899999999999999" customHeight="1" x14ac:dyDescent="0.25">
      <c r="B399" s="51"/>
      <c r="C399" s="54"/>
      <c r="D399" s="53"/>
      <c r="E399" s="54"/>
      <c r="F399" s="53"/>
      <c r="G399" s="54"/>
      <c r="H399" s="53"/>
    </row>
    <row r="400" spans="2:8" ht="19.899999999999999" customHeight="1" x14ac:dyDescent="0.25">
      <c r="B400" s="51"/>
      <c r="C400" s="54"/>
      <c r="D400" s="53"/>
      <c r="E400" s="54"/>
      <c r="F400" s="53"/>
      <c r="G400" s="54"/>
      <c r="H400" s="53"/>
    </row>
    <row r="401" spans="2:8" ht="19.899999999999999" customHeight="1" x14ac:dyDescent="0.25">
      <c r="B401" s="51"/>
      <c r="C401" s="54"/>
      <c r="D401" s="53"/>
      <c r="E401" s="54"/>
      <c r="F401" s="53"/>
      <c r="G401" s="54"/>
      <c r="H401" s="53"/>
    </row>
    <row r="402" spans="2:8" ht="19.899999999999999" customHeight="1" x14ac:dyDescent="0.25">
      <c r="B402" s="51"/>
      <c r="C402" s="54"/>
      <c r="D402" s="53"/>
      <c r="E402" s="54"/>
      <c r="F402" s="53"/>
      <c r="G402" s="54"/>
      <c r="H402" s="53"/>
    </row>
    <row r="403" spans="2:8" ht="19.899999999999999" customHeight="1" x14ac:dyDescent="0.25">
      <c r="B403" s="51"/>
      <c r="C403" s="54"/>
      <c r="D403" s="53"/>
      <c r="E403" s="54"/>
      <c r="F403" s="53"/>
      <c r="G403" s="54"/>
      <c r="H403" s="53"/>
    </row>
    <row r="404" spans="2:8" ht="19.899999999999999" customHeight="1" x14ac:dyDescent="0.25">
      <c r="B404" s="51"/>
      <c r="C404" s="54"/>
      <c r="D404" s="53"/>
      <c r="E404" s="54"/>
      <c r="F404" s="53"/>
      <c r="G404" s="54"/>
      <c r="H404" s="53"/>
    </row>
    <row r="405" spans="2:8" ht="19.899999999999999" customHeight="1" x14ac:dyDescent="0.25">
      <c r="B405" s="51"/>
      <c r="C405" s="54"/>
      <c r="D405" s="53"/>
      <c r="E405" s="54"/>
      <c r="F405" s="53"/>
      <c r="G405" s="54"/>
      <c r="H405" s="53"/>
    </row>
    <row r="406" spans="2:8" ht="19.899999999999999" customHeight="1" x14ac:dyDescent="0.25">
      <c r="B406" s="51"/>
      <c r="C406" s="54"/>
      <c r="D406" s="53"/>
      <c r="E406" s="54"/>
      <c r="F406" s="53"/>
      <c r="G406" s="54"/>
      <c r="H406" s="53"/>
    </row>
    <row r="407" spans="2:8" ht="19.899999999999999" customHeight="1" x14ac:dyDescent="0.25">
      <c r="B407" s="51"/>
      <c r="C407" s="54"/>
      <c r="D407" s="53"/>
      <c r="E407" s="54"/>
      <c r="F407" s="53"/>
      <c r="G407" s="54"/>
      <c r="H407" s="53"/>
    </row>
    <row r="408" spans="2:8" ht="19.899999999999999" customHeight="1" x14ac:dyDescent="0.25">
      <c r="B408" s="51"/>
      <c r="C408" s="54"/>
      <c r="D408" s="53"/>
      <c r="E408" s="54"/>
      <c r="F408" s="53"/>
      <c r="G408" s="54"/>
      <c r="H408" s="53"/>
    </row>
    <row r="409" spans="2:8" ht="19.899999999999999" customHeight="1" x14ac:dyDescent="0.25">
      <c r="B409" s="51"/>
      <c r="C409" s="54"/>
      <c r="D409" s="53"/>
      <c r="E409" s="54"/>
      <c r="F409" s="53"/>
      <c r="G409" s="54"/>
      <c r="H409" s="53"/>
    </row>
    <row r="410" spans="2:8" ht="19.899999999999999" customHeight="1" x14ac:dyDescent="0.25">
      <c r="B410" s="51"/>
      <c r="C410" s="54"/>
      <c r="D410" s="53"/>
      <c r="E410" s="54"/>
      <c r="F410" s="53"/>
      <c r="G410" s="54"/>
      <c r="H410" s="53"/>
    </row>
    <row r="411" spans="2:8" ht="19.899999999999999" customHeight="1" x14ac:dyDescent="0.25">
      <c r="B411" s="51"/>
      <c r="C411" s="54"/>
      <c r="D411" s="53"/>
      <c r="E411" s="54"/>
      <c r="F411" s="53"/>
      <c r="G411" s="54"/>
      <c r="H411" s="53"/>
    </row>
    <row r="412" spans="2:8" ht="19.899999999999999" customHeight="1" x14ac:dyDescent="0.25">
      <c r="B412" s="51"/>
      <c r="C412" s="54"/>
      <c r="D412" s="53"/>
      <c r="E412" s="54"/>
      <c r="F412" s="53"/>
      <c r="G412" s="54"/>
      <c r="H412" s="53"/>
    </row>
    <row r="413" spans="2:8" ht="19.899999999999999" customHeight="1" x14ac:dyDescent="0.25">
      <c r="B413" s="51"/>
      <c r="C413" s="54"/>
      <c r="D413" s="53"/>
      <c r="E413" s="54"/>
      <c r="F413" s="53"/>
      <c r="G413" s="54"/>
      <c r="H413" s="53"/>
    </row>
    <row r="414" spans="2:8" ht="19.899999999999999" customHeight="1" x14ac:dyDescent="0.25">
      <c r="B414" s="51"/>
      <c r="C414" s="54"/>
      <c r="D414" s="53"/>
      <c r="E414" s="54"/>
      <c r="F414" s="53"/>
      <c r="G414" s="54"/>
      <c r="H414" s="53"/>
    </row>
    <row r="415" spans="2:8" ht="19.899999999999999" customHeight="1" x14ac:dyDescent="0.25">
      <c r="B415" s="51"/>
      <c r="C415" s="54"/>
      <c r="D415" s="53"/>
      <c r="E415" s="54"/>
      <c r="F415" s="53"/>
      <c r="G415" s="54"/>
      <c r="H415" s="53"/>
    </row>
    <row r="416" spans="2:8" ht="19.899999999999999" customHeight="1" x14ac:dyDescent="0.25">
      <c r="B416" s="51"/>
      <c r="C416" s="54"/>
      <c r="D416" s="53"/>
      <c r="E416" s="54"/>
      <c r="F416" s="53"/>
      <c r="G416" s="54"/>
      <c r="H416" s="53"/>
    </row>
    <row r="417" spans="2:8" ht="19.899999999999999" customHeight="1" x14ac:dyDescent="0.25">
      <c r="B417" s="51"/>
      <c r="C417" s="54"/>
      <c r="D417" s="53"/>
      <c r="E417" s="54"/>
      <c r="F417" s="53"/>
      <c r="G417" s="54"/>
      <c r="H417" s="53"/>
    </row>
    <row r="418" spans="2:8" ht="19.899999999999999" customHeight="1" x14ac:dyDescent="0.25">
      <c r="B418" s="51"/>
      <c r="C418" s="54"/>
      <c r="D418" s="53"/>
      <c r="E418" s="54"/>
      <c r="F418" s="53"/>
      <c r="G418" s="54"/>
      <c r="H418" s="53"/>
    </row>
    <row r="419" spans="2:8" ht="19.899999999999999" customHeight="1" x14ac:dyDescent="0.25">
      <c r="B419" s="51"/>
      <c r="C419" s="54"/>
      <c r="D419" s="53"/>
      <c r="E419" s="54"/>
      <c r="F419" s="53"/>
      <c r="G419" s="54"/>
      <c r="H419" s="53"/>
    </row>
    <row r="420" spans="2:8" ht="19.899999999999999" customHeight="1" x14ac:dyDescent="0.25">
      <c r="B420" s="51"/>
      <c r="C420" s="54"/>
      <c r="D420" s="53"/>
      <c r="E420" s="54"/>
      <c r="F420" s="53"/>
      <c r="G420" s="54"/>
      <c r="H420" s="53"/>
    </row>
    <row r="421" spans="2:8" ht="19.899999999999999" customHeight="1" x14ac:dyDescent="0.25">
      <c r="B421" s="51"/>
      <c r="C421" s="54"/>
      <c r="D421" s="53"/>
      <c r="E421" s="54"/>
      <c r="F421" s="53"/>
      <c r="G421" s="54"/>
      <c r="H421" s="53"/>
    </row>
    <row r="422" spans="2:8" ht="19.899999999999999" customHeight="1" x14ac:dyDescent="0.25">
      <c r="B422" s="51"/>
      <c r="C422" s="54"/>
      <c r="D422" s="53"/>
      <c r="E422" s="54"/>
      <c r="F422" s="53"/>
      <c r="G422" s="54"/>
      <c r="H422" s="53"/>
    </row>
    <row r="423" spans="2:8" ht="19.899999999999999" customHeight="1" x14ac:dyDescent="0.25">
      <c r="B423" s="51"/>
      <c r="C423" s="54"/>
      <c r="D423" s="53"/>
      <c r="E423" s="54"/>
      <c r="F423" s="53"/>
      <c r="G423" s="54"/>
      <c r="H423" s="53"/>
    </row>
    <row r="424" spans="2:8" ht="19.899999999999999" customHeight="1" x14ac:dyDescent="0.25">
      <c r="B424" s="51"/>
      <c r="C424" s="54"/>
      <c r="D424" s="53"/>
      <c r="E424" s="54"/>
      <c r="F424" s="53"/>
      <c r="G424" s="54"/>
      <c r="H424" s="53"/>
    </row>
    <row r="425" spans="2:8" ht="19.899999999999999" customHeight="1" x14ac:dyDescent="0.25">
      <c r="B425" s="51"/>
      <c r="C425" s="54"/>
      <c r="D425" s="53"/>
      <c r="E425" s="54"/>
      <c r="F425" s="53"/>
      <c r="G425" s="54"/>
      <c r="H425" s="53"/>
    </row>
    <row r="426" spans="2:8" ht="19.899999999999999" customHeight="1" x14ac:dyDescent="0.25">
      <c r="B426" s="51"/>
      <c r="C426" s="54"/>
      <c r="D426" s="53"/>
      <c r="E426" s="54"/>
      <c r="F426" s="53"/>
      <c r="G426" s="54"/>
      <c r="H426" s="53"/>
    </row>
    <row r="427" spans="2:8" ht="19.899999999999999" customHeight="1" x14ac:dyDescent="0.25">
      <c r="B427" s="51"/>
      <c r="C427" s="54"/>
      <c r="D427" s="53"/>
      <c r="E427" s="54"/>
      <c r="F427" s="53"/>
      <c r="G427" s="54"/>
      <c r="H427" s="53"/>
    </row>
    <row r="428" spans="2:8" ht="19.899999999999999" customHeight="1" x14ac:dyDescent="0.25">
      <c r="B428" s="51"/>
      <c r="C428" s="54"/>
      <c r="D428" s="53"/>
      <c r="E428" s="54"/>
      <c r="F428" s="53"/>
      <c r="G428" s="54"/>
      <c r="H428" s="53"/>
    </row>
    <row r="429" spans="2:8" ht="19.899999999999999" customHeight="1" x14ac:dyDescent="0.25">
      <c r="B429" s="51"/>
      <c r="C429" s="54"/>
      <c r="D429" s="53"/>
      <c r="E429" s="54"/>
      <c r="F429" s="53"/>
      <c r="G429" s="54"/>
      <c r="H429" s="53"/>
    </row>
    <row r="430" spans="2:8" ht="19.899999999999999" customHeight="1" x14ac:dyDescent="0.25">
      <c r="B430" s="51"/>
      <c r="C430" s="54"/>
      <c r="D430" s="53"/>
      <c r="E430" s="54"/>
      <c r="F430" s="53"/>
      <c r="G430" s="54"/>
      <c r="H430" s="53"/>
    </row>
    <row r="431" spans="2:8" ht="19.899999999999999" customHeight="1" x14ac:dyDescent="0.25">
      <c r="B431" s="51"/>
      <c r="C431" s="54"/>
      <c r="D431" s="53"/>
      <c r="E431" s="54"/>
      <c r="F431" s="53"/>
      <c r="G431" s="54"/>
      <c r="H431" s="53"/>
    </row>
    <row r="432" spans="2:8" ht="19.899999999999999" customHeight="1" x14ac:dyDescent="0.25">
      <c r="B432" s="51"/>
      <c r="C432" s="54"/>
      <c r="D432" s="53"/>
      <c r="E432" s="54"/>
      <c r="F432" s="53"/>
      <c r="G432" s="54"/>
      <c r="H432" s="53"/>
    </row>
    <row r="433" spans="2:8" ht="19.899999999999999" customHeight="1" x14ac:dyDescent="0.25">
      <c r="B433" s="51"/>
      <c r="C433" s="54"/>
      <c r="D433" s="53"/>
      <c r="E433" s="54"/>
      <c r="F433" s="53"/>
      <c r="G433" s="54"/>
      <c r="H433" s="53"/>
    </row>
    <row r="434" spans="2:8" ht="19.899999999999999" customHeight="1" x14ac:dyDescent="0.25">
      <c r="B434" s="51"/>
      <c r="C434" s="54"/>
      <c r="D434" s="53"/>
      <c r="E434" s="54"/>
      <c r="F434" s="53"/>
      <c r="G434" s="54"/>
      <c r="H434" s="53"/>
    </row>
    <row r="435" spans="2:8" ht="19.899999999999999" customHeight="1" x14ac:dyDescent="0.25">
      <c r="B435" s="51"/>
      <c r="C435" s="54"/>
      <c r="D435" s="53"/>
      <c r="E435" s="54"/>
      <c r="F435" s="53"/>
      <c r="G435" s="54"/>
      <c r="H435" s="53"/>
    </row>
    <row r="436" spans="2:8" ht="19.899999999999999" customHeight="1" x14ac:dyDescent="0.25">
      <c r="B436" s="51"/>
      <c r="C436" s="54"/>
      <c r="D436" s="53"/>
      <c r="E436" s="54"/>
      <c r="F436" s="53"/>
      <c r="G436" s="54"/>
      <c r="H436" s="53"/>
    </row>
    <row r="437" spans="2:8" ht="19.899999999999999" customHeight="1" x14ac:dyDescent="0.25">
      <c r="B437" s="51"/>
      <c r="C437" s="54"/>
      <c r="D437" s="53"/>
      <c r="E437" s="54"/>
      <c r="F437" s="53"/>
      <c r="G437" s="54"/>
      <c r="H437" s="53"/>
    </row>
    <row r="438" spans="2:8" ht="19.899999999999999" customHeight="1" x14ac:dyDescent="0.25">
      <c r="B438" s="51"/>
      <c r="C438" s="54"/>
      <c r="D438" s="53"/>
      <c r="E438" s="54"/>
      <c r="F438" s="53"/>
      <c r="G438" s="54"/>
      <c r="H438" s="53"/>
    </row>
    <row r="439" spans="2:8" ht="19.899999999999999" customHeight="1" x14ac:dyDescent="0.25">
      <c r="B439" s="51"/>
      <c r="C439" s="54"/>
      <c r="D439" s="53"/>
      <c r="E439" s="54"/>
      <c r="F439" s="53"/>
      <c r="G439" s="54"/>
      <c r="H439" s="53"/>
    </row>
    <row r="440" spans="2:8" ht="19.899999999999999" customHeight="1" x14ac:dyDescent="0.25">
      <c r="B440" s="51"/>
      <c r="C440" s="54"/>
      <c r="D440" s="53"/>
      <c r="E440" s="54"/>
      <c r="F440" s="53"/>
      <c r="G440" s="54"/>
      <c r="H440" s="53"/>
    </row>
    <row r="441" spans="2:8" ht="19.899999999999999" customHeight="1" x14ac:dyDescent="0.25">
      <c r="B441" s="51"/>
      <c r="C441" s="54"/>
      <c r="D441" s="53"/>
      <c r="E441" s="54"/>
      <c r="F441" s="53"/>
      <c r="G441" s="54"/>
      <c r="H441" s="53"/>
    </row>
    <row r="442" spans="2:8" ht="19.899999999999999" customHeight="1" x14ac:dyDescent="0.25">
      <c r="B442" s="51"/>
      <c r="C442" s="54"/>
      <c r="D442" s="53"/>
      <c r="E442" s="54"/>
      <c r="F442" s="53"/>
      <c r="G442" s="54"/>
      <c r="H442" s="53"/>
    </row>
    <row r="443" spans="2:8" ht="19.899999999999999" customHeight="1" x14ac:dyDescent="0.25">
      <c r="B443" s="51"/>
      <c r="C443" s="54"/>
      <c r="D443" s="53"/>
      <c r="E443" s="54"/>
      <c r="F443" s="53"/>
      <c r="G443" s="54"/>
      <c r="H443" s="53"/>
    </row>
    <row r="444" spans="2:8" ht="19.899999999999999" customHeight="1" x14ac:dyDescent="0.25">
      <c r="B444" s="51"/>
      <c r="C444" s="54"/>
      <c r="D444" s="53"/>
      <c r="E444" s="54"/>
      <c r="F444" s="53"/>
      <c r="G444" s="54"/>
      <c r="H444" s="53"/>
    </row>
    <row r="445" spans="2:8" ht="19.899999999999999" customHeight="1" x14ac:dyDescent="0.25">
      <c r="B445" s="50"/>
      <c r="C445" s="50"/>
      <c r="D445" s="50"/>
      <c r="E445" s="50"/>
      <c r="F445" s="50"/>
      <c r="G445" s="50"/>
      <c r="H445" s="50"/>
    </row>
    <row r="446" spans="2:8" ht="19.899999999999999" customHeight="1" x14ac:dyDescent="0.25">
      <c r="B446" s="55"/>
      <c r="C446" s="56"/>
      <c r="D446" s="56"/>
      <c r="E446" s="56"/>
      <c r="F446" s="56"/>
      <c r="G446" s="56"/>
      <c r="H446" s="56"/>
    </row>
    <row r="447" spans="2:8" ht="19.899999999999999" customHeight="1" x14ac:dyDescent="0.25">
      <c r="B447" s="51"/>
      <c r="C447" s="54"/>
      <c r="D447" s="53"/>
      <c r="E447" s="54"/>
      <c r="F447" s="53"/>
      <c r="G447" s="54"/>
      <c r="H447" s="53"/>
    </row>
    <row r="448" spans="2:8" ht="19.899999999999999" customHeight="1" x14ac:dyDescent="0.25">
      <c r="B448" s="51"/>
      <c r="C448" s="54"/>
      <c r="D448" s="53"/>
      <c r="E448" s="54"/>
      <c r="F448" s="53"/>
      <c r="G448" s="54"/>
      <c r="H448" s="53"/>
    </row>
    <row r="449" spans="2:8" ht="19.899999999999999" customHeight="1" x14ac:dyDescent="0.25">
      <c r="B449" s="51"/>
      <c r="C449" s="54"/>
      <c r="D449" s="53"/>
      <c r="E449" s="54"/>
      <c r="F449" s="53"/>
      <c r="G449" s="54"/>
      <c r="H449" s="53"/>
    </row>
    <row r="450" spans="2:8" ht="19.899999999999999" customHeight="1" x14ac:dyDescent="0.25">
      <c r="B450" s="51"/>
      <c r="C450" s="54"/>
      <c r="D450" s="53"/>
      <c r="E450" s="54"/>
      <c r="F450" s="53"/>
      <c r="G450" s="54"/>
      <c r="H450" s="53"/>
    </row>
    <row r="451" spans="2:8" ht="19.899999999999999" customHeight="1" x14ac:dyDescent="0.25">
      <c r="B451" s="51"/>
      <c r="C451" s="54"/>
      <c r="D451" s="53"/>
      <c r="E451" s="54"/>
      <c r="F451" s="53"/>
      <c r="G451" s="54"/>
      <c r="H451" s="53"/>
    </row>
    <row r="452" spans="2:8" ht="19.899999999999999" customHeight="1" x14ac:dyDescent="0.25">
      <c r="B452" s="51"/>
      <c r="C452" s="54"/>
      <c r="D452" s="53"/>
      <c r="E452" s="54"/>
      <c r="F452" s="53"/>
      <c r="G452" s="54"/>
      <c r="H452" s="53"/>
    </row>
    <row r="453" spans="2:8" ht="19.899999999999999" customHeight="1" x14ac:dyDescent="0.25">
      <c r="B453" s="50"/>
      <c r="C453" s="50"/>
      <c r="D453" s="50"/>
      <c r="E453" s="50"/>
      <c r="F453" s="50"/>
      <c r="G453" s="50"/>
      <c r="H453" s="50"/>
    </row>
  </sheetData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22"/>
  <sheetViews>
    <sheetView zoomScale="78" zoomScaleNormal="78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5" sqref="G35"/>
    </sheetView>
  </sheetViews>
  <sheetFormatPr defaultRowHeight="19.899999999999999" customHeight="1" x14ac:dyDescent="0.25"/>
  <cols>
    <col min="1" max="3" width="10.625" style="12" customWidth="1"/>
    <col min="4" max="4" width="36.625" style="12" customWidth="1"/>
    <col min="5" max="5" width="12.625" style="12" customWidth="1"/>
    <col min="6" max="6" width="10.625" style="12" customWidth="1"/>
    <col min="7" max="7" width="36.625" style="12" customWidth="1"/>
    <col min="8" max="9" width="10.625" style="12" customWidth="1"/>
    <col min="10" max="10" width="6.625" style="12" customWidth="1"/>
    <col min="11" max="11" width="10.75" style="45" customWidth="1"/>
    <col min="12" max="22" width="10.75" style="50" customWidth="1"/>
    <col min="23" max="16384" width="9" style="10"/>
  </cols>
  <sheetData>
    <row r="1" spans="1:23" s="9" customFormat="1" ht="20.100000000000001" customHeight="1" x14ac:dyDescent="0.25">
      <c r="A1" s="26" t="s">
        <v>274</v>
      </c>
      <c r="B1" s="27" t="s">
        <v>275</v>
      </c>
      <c r="C1" s="26" t="s">
        <v>276</v>
      </c>
      <c r="D1" s="27" t="s">
        <v>277</v>
      </c>
      <c r="E1" s="27" t="s">
        <v>278</v>
      </c>
      <c r="F1" s="26" t="s">
        <v>276</v>
      </c>
      <c r="G1" s="27" t="s">
        <v>277</v>
      </c>
      <c r="H1" s="27" t="s">
        <v>1215</v>
      </c>
      <c r="I1" s="26" t="s">
        <v>4</v>
      </c>
      <c r="J1" s="27" t="s">
        <v>277</v>
      </c>
      <c r="K1" s="36"/>
      <c r="L1" s="37"/>
      <c r="M1" s="38"/>
      <c r="N1" s="37"/>
      <c r="O1" s="37"/>
      <c r="P1" s="37"/>
      <c r="Q1" s="37"/>
      <c r="R1" s="37"/>
      <c r="S1" s="37"/>
      <c r="T1" s="37"/>
      <c r="U1" s="38"/>
      <c r="V1" s="38"/>
    </row>
    <row r="2" spans="1:23" s="8" customFormat="1" ht="20.100000000000001" customHeight="1" x14ac:dyDescent="0.25">
      <c r="A2" s="28" t="s">
        <v>367</v>
      </c>
      <c r="B2" s="61">
        <v>60</v>
      </c>
      <c r="C2" s="33">
        <f>B2</f>
        <v>60</v>
      </c>
      <c r="D2" s="29" t="s">
        <v>1239</v>
      </c>
      <c r="E2" s="62"/>
      <c r="F2" s="33">
        <f>E2</f>
        <v>0</v>
      </c>
      <c r="G2" s="29"/>
      <c r="H2" s="61"/>
      <c r="I2" s="33">
        <f>H2</f>
        <v>0</v>
      </c>
      <c r="J2" s="29"/>
      <c r="K2" s="39"/>
      <c r="L2" s="40"/>
      <c r="M2" s="40"/>
      <c r="N2" s="40"/>
      <c r="O2" s="41"/>
      <c r="P2" s="41"/>
      <c r="Q2" s="42"/>
      <c r="R2" s="40"/>
      <c r="S2" s="40"/>
      <c r="T2" s="40"/>
      <c r="U2" s="40"/>
      <c r="V2" s="40"/>
      <c r="W2" s="9"/>
    </row>
    <row r="3" spans="1:23" s="8" customFormat="1" ht="20.100000000000001" customHeight="1" x14ac:dyDescent="0.25">
      <c r="A3" s="28" t="s">
        <v>279</v>
      </c>
      <c r="B3" s="61">
        <v>35</v>
      </c>
      <c r="C3" s="33">
        <f t="shared" ref="C3:C66" si="0">B3+C2</f>
        <v>95</v>
      </c>
      <c r="D3" s="29" t="s">
        <v>1240</v>
      </c>
      <c r="E3" s="62"/>
      <c r="F3" s="33">
        <f t="shared" ref="F3:F66" si="1">E3+F2</f>
        <v>0</v>
      </c>
      <c r="G3" s="29"/>
      <c r="H3" s="61"/>
      <c r="I3" s="33">
        <f t="shared" ref="I3:I66" si="2">H3+I2</f>
        <v>0</v>
      </c>
      <c r="J3" s="29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9"/>
    </row>
    <row r="4" spans="1:23" s="8" customFormat="1" ht="20.100000000000001" customHeight="1" x14ac:dyDescent="0.25">
      <c r="A4" s="28" t="s">
        <v>280</v>
      </c>
      <c r="B4" s="61">
        <v>20</v>
      </c>
      <c r="C4" s="33">
        <f t="shared" si="0"/>
        <v>115</v>
      </c>
      <c r="D4" s="29" t="s">
        <v>281</v>
      </c>
      <c r="E4" s="62">
        <v>8</v>
      </c>
      <c r="F4" s="33">
        <f t="shared" si="1"/>
        <v>8</v>
      </c>
      <c r="G4" s="29" t="s">
        <v>1236</v>
      </c>
      <c r="H4" s="61"/>
      <c r="I4" s="33">
        <f t="shared" si="2"/>
        <v>0</v>
      </c>
      <c r="J4" s="29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9"/>
    </row>
    <row r="5" spans="1:23" s="9" customFormat="1" ht="20.100000000000001" customHeight="1" x14ac:dyDescent="0.25">
      <c r="A5" s="28" t="s">
        <v>282</v>
      </c>
      <c r="B5" s="34"/>
      <c r="C5" s="33">
        <f t="shared" si="0"/>
        <v>115</v>
      </c>
      <c r="D5" s="29"/>
      <c r="E5" s="62">
        <v>10</v>
      </c>
      <c r="F5" s="33">
        <f t="shared" si="1"/>
        <v>18</v>
      </c>
      <c r="G5" s="29" t="s">
        <v>1234</v>
      </c>
      <c r="H5" s="61">
        <v>6</v>
      </c>
      <c r="I5" s="33">
        <f t="shared" si="2"/>
        <v>6</v>
      </c>
      <c r="J5" s="29" t="s">
        <v>1218</v>
      </c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8"/>
    </row>
    <row r="6" spans="1:23" s="9" customFormat="1" ht="20.100000000000001" customHeight="1" x14ac:dyDescent="0.25">
      <c r="A6" s="28" t="s">
        <v>364</v>
      </c>
      <c r="B6" s="61">
        <v>35</v>
      </c>
      <c r="C6" s="33">
        <f t="shared" si="0"/>
        <v>150</v>
      </c>
      <c r="D6" s="29" t="s">
        <v>1241</v>
      </c>
      <c r="E6" s="62"/>
      <c r="F6" s="33">
        <f t="shared" si="1"/>
        <v>18</v>
      </c>
      <c r="G6" s="30"/>
      <c r="H6" s="61"/>
      <c r="I6" s="33">
        <f t="shared" si="2"/>
        <v>6</v>
      </c>
      <c r="J6" s="29"/>
      <c r="K6" s="39"/>
      <c r="L6" s="40"/>
      <c r="M6" s="40"/>
      <c r="N6" s="40"/>
      <c r="O6" s="41"/>
      <c r="P6" s="41"/>
      <c r="Q6" s="42"/>
      <c r="R6" s="40"/>
      <c r="S6" s="40"/>
      <c r="T6" s="40"/>
      <c r="U6" s="40"/>
      <c r="V6" s="40"/>
    </row>
    <row r="7" spans="1:23" s="9" customFormat="1" ht="20.100000000000001" customHeight="1" x14ac:dyDescent="0.25">
      <c r="A7" s="28" t="s">
        <v>284</v>
      </c>
      <c r="B7" s="34"/>
      <c r="C7" s="33">
        <f t="shared" si="0"/>
        <v>150</v>
      </c>
      <c r="D7" s="29"/>
      <c r="E7" s="62">
        <v>12</v>
      </c>
      <c r="F7" s="33">
        <f t="shared" si="1"/>
        <v>30</v>
      </c>
      <c r="G7" s="29" t="s">
        <v>285</v>
      </c>
      <c r="H7" s="61">
        <v>2</v>
      </c>
      <c r="I7" s="33">
        <f t="shared" si="2"/>
        <v>8</v>
      </c>
      <c r="J7" s="29" t="s">
        <v>1221</v>
      </c>
      <c r="K7" s="39"/>
      <c r="L7" s="40"/>
      <c r="M7" s="40"/>
      <c r="N7" s="40"/>
      <c r="O7" s="41"/>
      <c r="P7" s="41"/>
      <c r="Q7" s="42"/>
      <c r="R7" s="40"/>
      <c r="S7" s="40"/>
      <c r="T7" s="40"/>
      <c r="U7" s="40"/>
      <c r="V7" s="40"/>
      <c r="W7" s="10"/>
    </row>
    <row r="8" spans="1:23" s="9" customFormat="1" ht="20.100000000000001" customHeight="1" x14ac:dyDescent="0.25">
      <c r="A8" s="28" t="s">
        <v>1237</v>
      </c>
      <c r="B8" s="34"/>
      <c r="C8" s="33">
        <f t="shared" si="0"/>
        <v>150</v>
      </c>
      <c r="D8" s="29"/>
      <c r="E8" s="62">
        <v>4</v>
      </c>
      <c r="F8" s="33">
        <f t="shared" si="1"/>
        <v>34</v>
      </c>
      <c r="G8" s="29" t="s">
        <v>341</v>
      </c>
      <c r="H8" s="61"/>
      <c r="I8" s="33">
        <f t="shared" si="2"/>
        <v>8</v>
      </c>
      <c r="J8" s="29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8"/>
    </row>
    <row r="9" spans="1:23" s="9" customFormat="1" ht="20.100000000000001" customHeight="1" x14ac:dyDescent="0.25">
      <c r="A9" s="28" t="s">
        <v>362</v>
      </c>
      <c r="B9" s="61">
        <v>35</v>
      </c>
      <c r="C9" s="33">
        <f t="shared" si="0"/>
        <v>185</v>
      </c>
      <c r="D9" s="29" t="s">
        <v>363</v>
      </c>
      <c r="E9" s="62"/>
      <c r="F9" s="33">
        <f t="shared" si="1"/>
        <v>34</v>
      </c>
      <c r="G9" s="30"/>
      <c r="H9" s="61"/>
      <c r="I9" s="33">
        <f t="shared" si="2"/>
        <v>8</v>
      </c>
      <c r="J9" s="29"/>
      <c r="K9" s="39"/>
      <c r="L9" s="40"/>
      <c r="M9" s="40"/>
      <c r="N9" s="40"/>
      <c r="O9" s="41"/>
      <c r="P9" s="41"/>
      <c r="Q9" s="42"/>
      <c r="R9" s="40"/>
      <c r="S9" s="40"/>
      <c r="T9" s="40"/>
      <c r="U9" s="40"/>
      <c r="V9" s="40"/>
    </row>
    <row r="10" spans="1:23" s="9" customFormat="1" ht="20.100000000000001" customHeight="1" x14ac:dyDescent="0.25">
      <c r="A10" s="28" t="s">
        <v>368</v>
      </c>
      <c r="B10" s="61">
        <v>60</v>
      </c>
      <c r="C10" s="33">
        <f t="shared" si="0"/>
        <v>245</v>
      </c>
      <c r="D10" s="29" t="s">
        <v>1242</v>
      </c>
      <c r="E10" s="62"/>
      <c r="F10" s="33">
        <f t="shared" si="1"/>
        <v>34</v>
      </c>
      <c r="G10" s="30"/>
      <c r="H10" s="61"/>
      <c r="I10" s="33">
        <f t="shared" si="2"/>
        <v>8</v>
      </c>
      <c r="J10" s="29"/>
      <c r="K10" s="39"/>
      <c r="L10" s="40"/>
      <c r="M10" s="40"/>
      <c r="N10" s="40"/>
      <c r="O10" s="41"/>
      <c r="P10" s="41"/>
      <c r="Q10" s="42"/>
      <c r="R10" s="40"/>
      <c r="S10" s="40"/>
      <c r="T10" s="40"/>
      <c r="U10" s="40"/>
      <c r="V10" s="40"/>
    </row>
    <row r="11" spans="1:23" s="9" customFormat="1" ht="20.100000000000001" customHeight="1" x14ac:dyDescent="0.25">
      <c r="A11" s="28" t="s">
        <v>302</v>
      </c>
      <c r="B11" s="61">
        <v>35</v>
      </c>
      <c r="C11" s="33">
        <f t="shared" si="0"/>
        <v>280</v>
      </c>
      <c r="D11" s="29" t="s">
        <v>1243</v>
      </c>
      <c r="E11" s="62"/>
      <c r="F11" s="33">
        <f t="shared" si="1"/>
        <v>34</v>
      </c>
      <c r="G11" s="30"/>
      <c r="H11" s="61"/>
      <c r="I11" s="33">
        <f t="shared" si="2"/>
        <v>8</v>
      </c>
      <c r="J11" s="29"/>
      <c r="K11" s="39"/>
      <c r="L11" s="40"/>
      <c r="M11" s="40"/>
      <c r="N11" s="40"/>
      <c r="O11" s="41"/>
      <c r="P11" s="41"/>
      <c r="Q11" s="42"/>
      <c r="R11" s="40"/>
      <c r="S11" s="40"/>
      <c r="T11" s="40"/>
      <c r="U11" s="40"/>
      <c r="V11" s="40"/>
    </row>
    <row r="12" spans="1:23" ht="20.100000000000001" customHeight="1" x14ac:dyDescent="0.25">
      <c r="A12" s="28" t="s">
        <v>286</v>
      </c>
      <c r="B12" s="61">
        <v>66</v>
      </c>
      <c r="C12" s="33">
        <f t="shared" si="0"/>
        <v>346</v>
      </c>
      <c r="D12" s="29" t="s">
        <v>287</v>
      </c>
      <c r="E12" s="62"/>
      <c r="F12" s="33">
        <f t="shared" si="1"/>
        <v>34</v>
      </c>
      <c r="G12" s="29"/>
      <c r="H12" s="61"/>
      <c r="I12" s="33">
        <f t="shared" si="2"/>
        <v>8</v>
      </c>
      <c r="J12" s="29"/>
      <c r="K12" s="39"/>
      <c r="L12" s="40"/>
      <c r="M12" s="40"/>
      <c r="N12" s="40"/>
      <c r="O12" s="41"/>
      <c r="P12" s="41"/>
      <c r="Q12" s="42"/>
      <c r="R12" s="40"/>
      <c r="S12" s="40"/>
      <c r="T12" s="40"/>
      <c r="U12" s="40"/>
      <c r="V12" s="40"/>
      <c r="W12" s="9"/>
    </row>
    <row r="13" spans="1:23" ht="20.100000000000001" customHeight="1" x14ac:dyDescent="0.25">
      <c r="A13" s="28" t="s">
        <v>1220</v>
      </c>
      <c r="B13" s="34"/>
      <c r="C13" s="33">
        <f t="shared" si="0"/>
        <v>346</v>
      </c>
      <c r="D13" s="29"/>
      <c r="E13" s="62">
        <v>13</v>
      </c>
      <c r="F13" s="33">
        <f t="shared" si="1"/>
        <v>47</v>
      </c>
      <c r="G13" s="29" t="s">
        <v>1235</v>
      </c>
      <c r="H13" s="61">
        <v>4</v>
      </c>
      <c r="I13" s="33">
        <f t="shared" si="2"/>
        <v>12</v>
      </c>
      <c r="J13" s="29" t="s">
        <v>1218</v>
      </c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8"/>
    </row>
    <row r="14" spans="1:23" s="9" customFormat="1" ht="20.100000000000001" customHeight="1" x14ac:dyDescent="0.25">
      <c r="A14" s="26" t="s">
        <v>288</v>
      </c>
      <c r="B14" s="34"/>
      <c r="C14" s="33">
        <f t="shared" si="0"/>
        <v>346</v>
      </c>
      <c r="D14" s="29"/>
      <c r="E14" s="62">
        <v>15</v>
      </c>
      <c r="F14" s="33">
        <f t="shared" si="1"/>
        <v>62</v>
      </c>
      <c r="G14" s="29" t="s">
        <v>1233</v>
      </c>
      <c r="H14" s="61"/>
      <c r="I14" s="33">
        <f t="shared" si="2"/>
        <v>12</v>
      </c>
      <c r="J14" s="29"/>
      <c r="K14" s="36"/>
      <c r="L14" s="37"/>
      <c r="M14" s="38"/>
      <c r="N14" s="37"/>
      <c r="O14" s="37"/>
      <c r="P14" s="37"/>
      <c r="Q14" s="37"/>
      <c r="R14" s="37"/>
      <c r="S14" s="37"/>
      <c r="T14" s="37"/>
      <c r="U14" s="38"/>
      <c r="V14" s="38"/>
    </row>
    <row r="15" spans="1:23" s="9" customFormat="1" ht="20.100000000000001" customHeight="1" x14ac:dyDescent="0.25">
      <c r="A15" s="28" t="s">
        <v>289</v>
      </c>
      <c r="B15" s="61">
        <v>35</v>
      </c>
      <c r="C15" s="33">
        <f t="shared" si="0"/>
        <v>381</v>
      </c>
      <c r="D15" s="29" t="s">
        <v>1244</v>
      </c>
      <c r="E15" s="62"/>
      <c r="F15" s="33">
        <f t="shared" si="1"/>
        <v>62</v>
      </c>
      <c r="G15" s="29"/>
      <c r="H15" s="61"/>
      <c r="I15" s="33">
        <f t="shared" si="2"/>
        <v>12</v>
      </c>
      <c r="J15" s="29"/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8"/>
    </row>
    <row r="16" spans="1:23" s="9" customFormat="1" ht="20.100000000000001" customHeight="1" x14ac:dyDescent="0.25">
      <c r="A16" s="28" t="s">
        <v>290</v>
      </c>
      <c r="B16" s="61">
        <v>35</v>
      </c>
      <c r="C16" s="33">
        <f t="shared" si="0"/>
        <v>416</v>
      </c>
      <c r="D16" s="29" t="s">
        <v>291</v>
      </c>
      <c r="E16" s="62"/>
      <c r="F16" s="33">
        <f t="shared" si="1"/>
        <v>62</v>
      </c>
      <c r="G16" s="29"/>
      <c r="H16" s="61"/>
      <c r="I16" s="33">
        <f t="shared" si="2"/>
        <v>12</v>
      </c>
      <c r="J16" s="29"/>
      <c r="K16" s="39"/>
      <c r="L16" s="40"/>
      <c r="M16" s="40"/>
      <c r="N16" s="40"/>
      <c r="O16" s="41"/>
      <c r="P16" s="41"/>
      <c r="Q16" s="42"/>
      <c r="R16" s="40"/>
      <c r="S16" s="40"/>
      <c r="T16" s="40"/>
      <c r="U16" s="40"/>
      <c r="V16" s="40"/>
    </row>
    <row r="17" spans="1:23" s="9" customFormat="1" ht="20.100000000000001" customHeight="1" x14ac:dyDescent="0.25">
      <c r="A17" s="28" t="s">
        <v>292</v>
      </c>
      <c r="B17" s="61"/>
      <c r="C17" s="33">
        <f t="shared" si="0"/>
        <v>416</v>
      </c>
      <c r="D17" s="29"/>
      <c r="E17" s="62">
        <v>10</v>
      </c>
      <c r="F17" s="33">
        <f t="shared" si="1"/>
        <v>72</v>
      </c>
      <c r="G17" s="29" t="s">
        <v>402</v>
      </c>
      <c r="H17" s="61"/>
      <c r="I17" s="33">
        <f t="shared" si="2"/>
        <v>12</v>
      </c>
      <c r="J17" s="29"/>
      <c r="K17" s="45"/>
      <c r="L17" s="46"/>
      <c r="M17" s="46"/>
      <c r="N17" s="46"/>
      <c r="O17" s="47"/>
      <c r="P17" s="47"/>
      <c r="Q17" s="46"/>
      <c r="R17" s="46"/>
      <c r="S17" s="46"/>
      <c r="T17" s="46"/>
      <c r="U17" s="46"/>
      <c r="V17" s="46"/>
      <c r="W17" s="10"/>
    </row>
    <row r="18" spans="1:23" s="8" customFormat="1" ht="20.100000000000001" customHeight="1" x14ac:dyDescent="0.25">
      <c r="A18" s="28" t="s">
        <v>365</v>
      </c>
      <c r="B18" s="61">
        <v>35</v>
      </c>
      <c r="C18" s="33">
        <f t="shared" si="0"/>
        <v>451</v>
      </c>
      <c r="D18" s="29" t="s">
        <v>366</v>
      </c>
      <c r="E18" s="62"/>
      <c r="F18" s="33">
        <f t="shared" si="1"/>
        <v>72</v>
      </c>
      <c r="G18" s="30"/>
      <c r="H18" s="61"/>
      <c r="I18" s="33">
        <f t="shared" si="2"/>
        <v>12</v>
      </c>
      <c r="J18" s="29"/>
      <c r="K18" s="39"/>
      <c r="L18" s="40"/>
      <c r="M18" s="40"/>
      <c r="N18" s="40"/>
      <c r="O18" s="41"/>
      <c r="P18" s="41"/>
      <c r="Q18" s="42"/>
      <c r="R18" s="40"/>
      <c r="S18" s="40"/>
      <c r="T18" s="40"/>
      <c r="U18" s="40"/>
      <c r="V18" s="40"/>
      <c r="W18" s="9"/>
    </row>
    <row r="19" spans="1:23" s="8" customFormat="1" ht="20.100000000000001" customHeight="1" x14ac:dyDescent="0.25">
      <c r="A19" s="26" t="s">
        <v>1245</v>
      </c>
      <c r="B19" s="61">
        <v>45</v>
      </c>
      <c r="C19" s="33">
        <f t="shared" si="0"/>
        <v>496</v>
      </c>
      <c r="D19" s="29" t="s">
        <v>1246</v>
      </c>
      <c r="E19" s="62"/>
      <c r="F19" s="33">
        <f t="shared" si="1"/>
        <v>72</v>
      </c>
      <c r="G19" s="29"/>
      <c r="H19" s="61"/>
      <c r="I19" s="33">
        <f t="shared" si="2"/>
        <v>12</v>
      </c>
      <c r="J19" s="29"/>
      <c r="K19" s="36"/>
      <c r="L19" s="37"/>
      <c r="M19" s="38"/>
      <c r="N19" s="37"/>
      <c r="O19" s="37"/>
      <c r="P19" s="37"/>
      <c r="Q19" s="37"/>
      <c r="R19" s="37"/>
      <c r="S19" s="37"/>
      <c r="T19" s="37"/>
      <c r="U19" s="38"/>
      <c r="V19" s="38"/>
      <c r="W19" s="9"/>
    </row>
    <row r="20" spans="1:23" s="8" customFormat="1" ht="20.100000000000001" customHeight="1" x14ac:dyDescent="0.25">
      <c r="A20" s="28" t="s">
        <v>293</v>
      </c>
      <c r="B20" s="61">
        <v>35</v>
      </c>
      <c r="C20" s="33">
        <f t="shared" si="0"/>
        <v>531</v>
      </c>
      <c r="D20" s="29" t="s">
        <v>1222</v>
      </c>
      <c r="E20" s="62">
        <v>11</v>
      </c>
      <c r="F20" s="33">
        <f t="shared" si="1"/>
        <v>83</v>
      </c>
      <c r="G20" s="29" t="s">
        <v>1222</v>
      </c>
      <c r="H20" s="61"/>
      <c r="I20" s="33">
        <f t="shared" si="2"/>
        <v>12</v>
      </c>
      <c r="J20" s="29"/>
      <c r="K20" s="39"/>
      <c r="L20" s="40"/>
      <c r="M20" s="40"/>
      <c r="N20" s="40"/>
      <c r="O20" s="41"/>
      <c r="P20" s="41"/>
      <c r="Q20" s="42"/>
      <c r="R20" s="40"/>
      <c r="S20" s="40"/>
      <c r="T20" s="40"/>
      <c r="U20" s="40"/>
      <c r="V20" s="40"/>
      <c r="W20" s="9"/>
    </row>
    <row r="21" spans="1:23" s="8" customFormat="1" ht="20.100000000000001" customHeight="1" x14ac:dyDescent="0.25">
      <c r="A21" s="28" t="s">
        <v>294</v>
      </c>
      <c r="B21" s="61">
        <v>35</v>
      </c>
      <c r="C21" s="33">
        <f t="shared" si="0"/>
        <v>566</v>
      </c>
      <c r="D21" s="29" t="s">
        <v>295</v>
      </c>
      <c r="E21" s="62">
        <v>9</v>
      </c>
      <c r="F21" s="33">
        <f t="shared" si="1"/>
        <v>92</v>
      </c>
      <c r="G21" s="29" t="s">
        <v>1230</v>
      </c>
      <c r="H21" s="61"/>
      <c r="I21" s="33">
        <f t="shared" si="2"/>
        <v>12</v>
      </c>
      <c r="J21" s="29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9"/>
    </row>
    <row r="22" spans="1:23" s="8" customFormat="1" ht="20.100000000000001" customHeight="1" x14ac:dyDescent="0.25">
      <c r="A22" s="28" t="s">
        <v>296</v>
      </c>
      <c r="B22" s="61">
        <v>45</v>
      </c>
      <c r="C22" s="33">
        <f t="shared" si="0"/>
        <v>611</v>
      </c>
      <c r="D22" s="29" t="s">
        <v>1247</v>
      </c>
      <c r="E22" s="62">
        <v>6</v>
      </c>
      <c r="F22" s="33">
        <f t="shared" si="1"/>
        <v>98</v>
      </c>
      <c r="G22" s="29" t="s">
        <v>1227</v>
      </c>
      <c r="H22" s="61"/>
      <c r="I22" s="33">
        <f t="shared" si="2"/>
        <v>12</v>
      </c>
      <c r="J22" s="29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"/>
    </row>
    <row r="23" spans="1:23" s="8" customFormat="1" ht="20.100000000000001" customHeight="1" x14ac:dyDescent="0.25">
      <c r="A23" s="28" t="s">
        <v>297</v>
      </c>
      <c r="B23" s="61"/>
      <c r="C23" s="33">
        <f t="shared" si="0"/>
        <v>611</v>
      </c>
      <c r="D23" s="29"/>
      <c r="E23" s="62">
        <v>6</v>
      </c>
      <c r="F23" s="33">
        <f t="shared" si="1"/>
        <v>104</v>
      </c>
      <c r="G23" s="29" t="s">
        <v>401</v>
      </c>
      <c r="H23" s="61"/>
      <c r="I23" s="33">
        <f t="shared" si="2"/>
        <v>12</v>
      </c>
      <c r="J23" s="29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9"/>
    </row>
    <row r="24" spans="1:23" s="8" customFormat="1" ht="20.100000000000001" customHeight="1" x14ac:dyDescent="0.25">
      <c r="A24" s="28" t="s">
        <v>298</v>
      </c>
      <c r="B24" s="61">
        <v>30</v>
      </c>
      <c r="C24" s="33">
        <f t="shared" si="0"/>
        <v>641</v>
      </c>
      <c r="D24" s="29" t="s">
        <v>299</v>
      </c>
      <c r="E24" s="62"/>
      <c r="F24" s="33">
        <f t="shared" si="1"/>
        <v>104</v>
      </c>
      <c r="G24" s="29"/>
      <c r="H24" s="61"/>
      <c r="I24" s="33">
        <f t="shared" si="2"/>
        <v>12</v>
      </c>
      <c r="J24" s="29"/>
      <c r="K24" s="45"/>
      <c r="L24" s="46"/>
      <c r="M24" s="46"/>
      <c r="N24" s="46"/>
      <c r="O24" s="47"/>
      <c r="P24" s="47"/>
      <c r="Q24" s="46"/>
      <c r="R24" s="46"/>
      <c r="S24" s="46"/>
      <c r="T24" s="46"/>
      <c r="U24" s="46"/>
      <c r="V24" s="46"/>
      <c r="W24" s="10"/>
    </row>
    <row r="25" spans="1:23" s="8" customFormat="1" ht="20.100000000000001" customHeight="1" x14ac:dyDescent="0.25">
      <c r="A25" s="26" t="s">
        <v>300</v>
      </c>
      <c r="B25" s="61">
        <v>35</v>
      </c>
      <c r="C25" s="33">
        <f t="shared" si="0"/>
        <v>676</v>
      </c>
      <c r="D25" s="29" t="s">
        <v>1248</v>
      </c>
      <c r="E25" s="62"/>
      <c r="F25" s="33">
        <f t="shared" si="1"/>
        <v>104</v>
      </c>
      <c r="G25" s="29"/>
      <c r="H25" s="61"/>
      <c r="I25" s="33">
        <f t="shared" si="2"/>
        <v>12</v>
      </c>
      <c r="J25" s="29"/>
      <c r="K25" s="36"/>
      <c r="L25" s="37"/>
      <c r="M25" s="38"/>
      <c r="N25" s="37"/>
      <c r="O25" s="37"/>
      <c r="P25" s="37"/>
      <c r="Q25" s="37"/>
      <c r="R25" s="37"/>
      <c r="S25" s="37"/>
      <c r="T25" s="37"/>
      <c r="U25" s="38"/>
      <c r="V25" s="38"/>
      <c r="W25" s="9"/>
    </row>
    <row r="26" spans="1:23" s="8" customFormat="1" ht="20.100000000000001" customHeight="1" x14ac:dyDescent="0.25">
      <c r="A26" s="28" t="s">
        <v>301</v>
      </c>
      <c r="B26" s="61">
        <v>35</v>
      </c>
      <c r="C26" s="33">
        <f t="shared" si="0"/>
        <v>711</v>
      </c>
      <c r="D26" s="29" t="s">
        <v>1249</v>
      </c>
      <c r="E26" s="62"/>
      <c r="F26" s="33">
        <f t="shared" si="1"/>
        <v>104</v>
      </c>
      <c r="G26" s="30"/>
      <c r="H26" s="61"/>
      <c r="I26" s="33">
        <f t="shared" si="2"/>
        <v>12</v>
      </c>
      <c r="J26" s="29"/>
      <c r="K26" s="39"/>
      <c r="L26" s="40"/>
      <c r="M26" s="40"/>
      <c r="N26" s="40"/>
      <c r="O26" s="41"/>
      <c r="P26" s="41"/>
      <c r="Q26" s="42"/>
      <c r="R26" s="40"/>
      <c r="S26" s="40"/>
      <c r="T26" s="40"/>
      <c r="U26" s="40"/>
      <c r="V26" s="40"/>
      <c r="W26" s="9"/>
    </row>
    <row r="27" spans="1:23" s="8" customFormat="1" ht="20.100000000000001" customHeight="1" x14ac:dyDescent="0.25">
      <c r="A27" s="28" t="s">
        <v>303</v>
      </c>
      <c r="B27" s="61">
        <v>42</v>
      </c>
      <c r="C27" s="33">
        <f t="shared" si="0"/>
        <v>753</v>
      </c>
      <c r="D27" s="29" t="s">
        <v>392</v>
      </c>
      <c r="E27" s="62">
        <v>9</v>
      </c>
      <c r="F27" s="33">
        <f t="shared" si="1"/>
        <v>113</v>
      </c>
      <c r="G27" s="29" t="s">
        <v>281</v>
      </c>
      <c r="H27" s="61"/>
      <c r="I27" s="33">
        <f t="shared" si="2"/>
        <v>12</v>
      </c>
      <c r="J27" s="29"/>
      <c r="K27" s="39"/>
      <c r="L27" s="40"/>
      <c r="M27" s="40"/>
      <c r="N27" s="40"/>
      <c r="O27" s="41"/>
      <c r="P27" s="41"/>
      <c r="Q27" s="42"/>
      <c r="R27" s="40"/>
      <c r="S27" s="40"/>
      <c r="T27" s="40"/>
      <c r="U27" s="40"/>
      <c r="V27" s="40"/>
      <c r="W27" s="9"/>
    </row>
    <row r="28" spans="1:23" ht="20.100000000000001" customHeight="1" x14ac:dyDescent="0.25">
      <c r="A28" s="28" t="s">
        <v>268</v>
      </c>
      <c r="B28" s="61">
        <v>32</v>
      </c>
      <c r="C28" s="33">
        <f t="shared" si="0"/>
        <v>785</v>
      </c>
      <c r="D28" s="29" t="s">
        <v>369</v>
      </c>
      <c r="E28" s="62">
        <v>16</v>
      </c>
      <c r="F28" s="33">
        <f t="shared" si="1"/>
        <v>129</v>
      </c>
      <c r="G28" s="29" t="s">
        <v>304</v>
      </c>
      <c r="H28" s="61"/>
      <c r="I28" s="33">
        <f t="shared" si="2"/>
        <v>12</v>
      </c>
      <c r="J28" s="29"/>
      <c r="K28" s="39"/>
      <c r="L28" s="40"/>
      <c r="M28" s="40"/>
      <c r="N28" s="40"/>
      <c r="O28" s="41"/>
      <c r="P28" s="41"/>
      <c r="Q28" s="42"/>
      <c r="R28" s="40"/>
      <c r="S28" s="40"/>
      <c r="T28" s="40"/>
      <c r="U28" s="40"/>
      <c r="V28" s="40"/>
      <c r="W28" s="9"/>
    </row>
    <row r="29" spans="1:23" s="8" customFormat="1" ht="20.100000000000001" customHeight="1" x14ac:dyDescent="0.25">
      <c r="A29" s="31" t="s">
        <v>305</v>
      </c>
      <c r="B29" s="61">
        <v>30</v>
      </c>
      <c r="C29" s="33">
        <f t="shared" si="0"/>
        <v>815</v>
      </c>
      <c r="D29" s="29" t="s">
        <v>306</v>
      </c>
      <c r="E29" s="62"/>
      <c r="F29" s="33">
        <f t="shared" si="1"/>
        <v>129</v>
      </c>
      <c r="G29" s="29"/>
      <c r="H29" s="61"/>
      <c r="I29" s="33">
        <f t="shared" si="2"/>
        <v>12</v>
      </c>
      <c r="J29" s="29"/>
      <c r="K29" s="43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3" s="8" customFormat="1" ht="20.100000000000001" customHeight="1" x14ac:dyDescent="0.25">
      <c r="A30" s="31" t="s">
        <v>307</v>
      </c>
      <c r="B30" s="61">
        <v>30</v>
      </c>
      <c r="C30" s="33">
        <f t="shared" si="0"/>
        <v>845</v>
      </c>
      <c r="D30" s="29" t="s">
        <v>1250</v>
      </c>
      <c r="E30" s="62"/>
      <c r="F30" s="33">
        <f t="shared" si="1"/>
        <v>129</v>
      </c>
      <c r="G30" s="29"/>
      <c r="H30" s="61"/>
      <c r="I30" s="33">
        <f t="shared" si="2"/>
        <v>12</v>
      </c>
      <c r="J30" s="29"/>
      <c r="K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3" s="8" customFormat="1" ht="20.100000000000001" customHeight="1" x14ac:dyDescent="0.25">
      <c r="A31" s="31" t="s">
        <v>308</v>
      </c>
      <c r="B31" s="61">
        <v>30</v>
      </c>
      <c r="C31" s="33">
        <f t="shared" si="0"/>
        <v>875</v>
      </c>
      <c r="D31" s="29" t="s">
        <v>309</v>
      </c>
      <c r="E31" s="62"/>
      <c r="F31" s="33">
        <f t="shared" si="1"/>
        <v>129</v>
      </c>
      <c r="G31" s="29"/>
      <c r="H31" s="61"/>
      <c r="I31" s="33">
        <f t="shared" si="2"/>
        <v>12</v>
      </c>
      <c r="J31" s="29"/>
      <c r="K31" s="43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3" s="8" customFormat="1" ht="20.100000000000001" customHeight="1" x14ac:dyDescent="0.25">
      <c r="A32" s="31" t="s">
        <v>513</v>
      </c>
      <c r="B32" s="61"/>
      <c r="C32" s="33">
        <f t="shared" si="0"/>
        <v>875</v>
      </c>
      <c r="D32" s="29"/>
      <c r="E32" s="62">
        <v>10</v>
      </c>
      <c r="F32" s="33">
        <f t="shared" si="1"/>
        <v>139</v>
      </c>
      <c r="G32" s="29" t="s">
        <v>398</v>
      </c>
      <c r="H32" s="61"/>
      <c r="I32" s="33">
        <f t="shared" si="2"/>
        <v>12</v>
      </c>
      <c r="J32" s="29"/>
      <c r="K32" s="4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3" s="8" customFormat="1" ht="20.100000000000001" customHeight="1" x14ac:dyDescent="0.25">
      <c r="A33" s="31" t="s">
        <v>370</v>
      </c>
      <c r="B33" s="61">
        <v>30</v>
      </c>
      <c r="C33" s="33">
        <f t="shared" si="0"/>
        <v>905</v>
      </c>
      <c r="D33" s="29" t="s">
        <v>403</v>
      </c>
      <c r="E33" s="62"/>
      <c r="F33" s="33">
        <f t="shared" si="1"/>
        <v>139</v>
      </c>
      <c r="G33" s="29"/>
      <c r="H33" s="61"/>
      <c r="I33" s="33">
        <f t="shared" si="2"/>
        <v>12</v>
      </c>
      <c r="J33" s="29"/>
      <c r="K33" s="43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3" s="8" customFormat="1" ht="20.100000000000001" customHeight="1" x14ac:dyDescent="0.25">
      <c r="A34" s="31" t="s">
        <v>371</v>
      </c>
      <c r="B34" s="61">
        <v>30</v>
      </c>
      <c r="C34" s="33">
        <f t="shared" si="0"/>
        <v>935</v>
      </c>
      <c r="D34" s="29" t="s">
        <v>1238</v>
      </c>
      <c r="E34" s="62"/>
      <c r="F34" s="33">
        <f t="shared" si="1"/>
        <v>139</v>
      </c>
      <c r="G34" s="29"/>
      <c r="H34" s="61"/>
      <c r="I34" s="33">
        <f t="shared" si="2"/>
        <v>12</v>
      </c>
      <c r="J34" s="29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3" s="8" customFormat="1" ht="20.100000000000001" customHeight="1" x14ac:dyDescent="0.25">
      <c r="A35" s="31" t="s">
        <v>16</v>
      </c>
      <c r="B35" s="61">
        <v>30</v>
      </c>
      <c r="C35" s="33">
        <f t="shared" si="0"/>
        <v>965</v>
      </c>
      <c r="D35" s="29" t="s">
        <v>372</v>
      </c>
      <c r="E35" s="62"/>
      <c r="F35" s="33">
        <f t="shared" si="1"/>
        <v>139</v>
      </c>
      <c r="G35" s="29"/>
      <c r="H35" s="61"/>
      <c r="I35" s="33">
        <f t="shared" si="2"/>
        <v>12</v>
      </c>
      <c r="J35" s="29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3" s="9" customFormat="1" ht="20.100000000000001" customHeight="1" x14ac:dyDescent="0.25">
      <c r="A36" s="35" t="s">
        <v>375</v>
      </c>
      <c r="B36" s="61">
        <v>25</v>
      </c>
      <c r="C36" s="33">
        <f t="shared" si="0"/>
        <v>990</v>
      </c>
      <c r="D36" s="29" t="s">
        <v>338</v>
      </c>
      <c r="E36" s="62"/>
      <c r="F36" s="33">
        <f t="shared" si="1"/>
        <v>139</v>
      </c>
      <c r="G36" s="29"/>
      <c r="H36" s="61"/>
      <c r="I36" s="33">
        <f t="shared" si="2"/>
        <v>12</v>
      </c>
      <c r="J36" s="29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3" s="9" customFormat="1" ht="20.100000000000001" customHeight="1" x14ac:dyDescent="0.25">
      <c r="A37" s="35" t="s">
        <v>270</v>
      </c>
      <c r="B37" s="34"/>
      <c r="C37" s="33">
        <f t="shared" si="0"/>
        <v>990</v>
      </c>
      <c r="D37" s="29"/>
      <c r="E37" s="62">
        <v>6</v>
      </c>
      <c r="F37" s="33">
        <f t="shared" si="1"/>
        <v>145</v>
      </c>
      <c r="G37" s="29" t="s">
        <v>310</v>
      </c>
      <c r="H37" s="61">
        <v>2</v>
      </c>
      <c r="I37" s="33">
        <f t="shared" si="2"/>
        <v>14</v>
      </c>
      <c r="J37" s="29" t="s">
        <v>1219</v>
      </c>
      <c r="K37" s="39"/>
      <c r="L37" s="40"/>
      <c r="M37" s="40"/>
      <c r="N37" s="40"/>
      <c r="O37" s="41"/>
      <c r="P37" s="41"/>
      <c r="Q37" s="42"/>
      <c r="R37" s="40"/>
      <c r="S37" s="40"/>
      <c r="T37" s="40"/>
      <c r="U37" s="40"/>
      <c r="V37" s="40"/>
      <c r="W37" s="10"/>
    </row>
    <row r="38" spans="1:23" s="9" customFormat="1" ht="20.100000000000001" customHeight="1" x14ac:dyDescent="0.25">
      <c r="A38" s="32" t="s">
        <v>311</v>
      </c>
      <c r="B38" s="34"/>
      <c r="C38" s="33">
        <f t="shared" si="0"/>
        <v>990</v>
      </c>
      <c r="D38" s="29"/>
      <c r="E38" s="62">
        <v>8</v>
      </c>
      <c r="F38" s="33">
        <f t="shared" si="1"/>
        <v>153</v>
      </c>
      <c r="G38" s="29" t="s">
        <v>1224</v>
      </c>
      <c r="H38" s="61"/>
      <c r="I38" s="33">
        <f t="shared" si="2"/>
        <v>14</v>
      </c>
      <c r="J38" s="29"/>
      <c r="K38" s="48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8"/>
    </row>
    <row r="39" spans="1:23" s="9" customFormat="1" ht="20.100000000000001" customHeight="1" x14ac:dyDescent="0.25">
      <c r="A39" s="32" t="s">
        <v>312</v>
      </c>
      <c r="B39" s="61">
        <v>33</v>
      </c>
      <c r="C39" s="33">
        <f t="shared" si="0"/>
        <v>1023</v>
      </c>
      <c r="D39" s="29" t="s">
        <v>313</v>
      </c>
      <c r="E39" s="62">
        <v>8</v>
      </c>
      <c r="F39" s="33">
        <f t="shared" si="1"/>
        <v>161</v>
      </c>
      <c r="G39" s="29" t="s">
        <v>1227</v>
      </c>
      <c r="H39" s="61"/>
      <c r="I39" s="33">
        <f t="shared" si="2"/>
        <v>14</v>
      </c>
      <c r="J39" s="29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3" ht="20.100000000000001" customHeight="1" x14ac:dyDescent="0.25">
      <c r="A40" s="32" t="s">
        <v>314</v>
      </c>
      <c r="B40" s="61">
        <v>31</v>
      </c>
      <c r="C40" s="33">
        <f t="shared" si="0"/>
        <v>1054</v>
      </c>
      <c r="D40" s="29" t="s">
        <v>1255</v>
      </c>
      <c r="E40" s="62">
        <v>8</v>
      </c>
      <c r="F40" s="33">
        <f t="shared" si="1"/>
        <v>169</v>
      </c>
      <c r="G40" s="29" t="s">
        <v>1231</v>
      </c>
      <c r="H40" s="61"/>
      <c r="I40" s="33">
        <f t="shared" si="2"/>
        <v>14</v>
      </c>
      <c r="J40" s="29"/>
      <c r="L40" s="46"/>
      <c r="M40" s="46"/>
      <c r="N40" s="46"/>
      <c r="O40" s="47"/>
      <c r="P40" s="47"/>
      <c r="Q40" s="46"/>
      <c r="R40" s="46"/>
      <c r="S40" s="46"/>
      <c r="T40" s="46"/>
      <c r="U40" s="46"/>
      <c r="V40" s="46"/>
    </row>
    <row r="41" spans="1:23" s="9" customFormat="1" ht="20.100000000000001" customHeight="1" x14ac:dyDescent="0.25">
      <c r="A41" s="32" t="s">
        <v>315</v>
      </c>
      <c r="B41" s="34"/>
      <c r="C41" s="33">
        <f t="shared" si="0"/>
        <v>1054</v>
      </c>
      <c r="D41" s="29"/>
      <c r="E41" s="62">
        <v>10</v>
      </c>
      <c r="F41" s="33">
        <f t="shared" si="1"/>
        <v>179</v>
      </c>
      <c r="G41" s="29" t="s">
        <v>1223</v>
      </c>
      <c r="H41" s="61"/>
      <c r="I41" s="33">
        <f t="shared" si="2"/>
        <v>14</v>
      </c>
      <c r="J41" s="29"/>
      <c r="K41" s="36"/>
      <c r="L41" s="37"/>
      <c r="M41" s="38"/>
      <c r="N41" s="37"/>
      <c r="O41" s="37"/>
      <c r="P41" s="37"/>
      <c r="Q41" s="37"/>
      <c r="R41" s="37"/>
      <c r="S41" s="37"/>
      <c r="T41" s="37"/>
      <c r="U41" s="38"/>
      <c r="V41" s="38"/>
    </row>
    <row r="42" spans="1:23" s="8" customFormat="1" ht="20.100000000000001" customHeight="1" x14ac:dyDescent="0.25">
      <c r="A42" s="32" t="s">
        <v>316</v>
      </c>
      <c r="B42" s="61">
        <v>30</v>
      </c>
      <c r="C42" s="33">
        <f t="shared" si="0"/>
        <v>1084</v>
      </c>
      <c r="D42" s="29" t="s">
        <v>317</v>
      </c>
      <c r="E42" s="62">
        <v>8</v>
      </c>
      <c r="F42" s="33">
        <f t="shared" si="1"/>
        <v>187</v>
      </c>
      <c r="G42" s="29" t="s">
        <v>1229</v>
      </c>
      <c r="H42" s="61"/>
      <c r="I42" s="33">
        <f t="shared" si="2"/>
        <v>14</v>
      </c>
      <c r="J42" s="29"/>
      <c r="K42" s="39"/>
      <c r="L42" s="40"/>
      <c r="M42" s="40"/>
      <c r="N42" s="40"/>
      <c r="O42" s="41"/>
      <c r="P42" s="41"/>
      <c r="Q42" s="42"/>
      <c r="R42" s="40"/>
      <c r="S42" s="40"/>
      <c r="T42" s="40"/>
      <c r="U42" s="40"/>
      <c r="V42" s="40"/>
      <c r="W42" s="9"/>
    </row>
    <row r="43" spans="1:23" ht="20.100000000000001" customHeight="1" x14ac:dyDescent="0.25">
      <c r="A43" s="32" t="s">
        <v>318</v>
      </c>
      <c r="B43" s="61">
        <v>30</v>
      </c>
      <c r="C43" s="33">
        <f t="shared" si="0"/>
        <v>1114</v>
      </c>
      <c r="D43" s="29" t="s">
        <v>319</v>
      </c>
      <c r="E43" s="62">
        <v>11</v>
      </c>
      <c r="F43" s="33">
        <f t="shared" si="1"/>
        <v>198</v>
      </c>
      <c r="G43" s="29" t="s">
        <v>320</v>
      </c>
      <c r="H43" s="61"/>
      <c r="I43" s="33">
        <f t="shared" si="2"/>
        <v>14</v>
      </c>
      <c r="J43" s="29"/>
      <c r="K43" s="39"/>
      <c r="L43" s="40"/>
      <c r="M43" s="40"/>
      <c r="N43" s="40"/>
      <c r="O43" s="41"/>
      <c r="P43" s="41"/>
      <c r="Q43" s="42"/>
      <c r="R43" s="40"/>
      <c r="S43" s="40"/>
      <c r="T43" s="40"/>
      <c r="U43" s="40"/>
      <c r="V43" s="40"/>
      <c r="W43" s="9"/>
    </row>
    <row r="44" spans="1:23" s="9" customFormat="1" ht="20.100000000000001" customHeight="1" x14ac:dyDescent="0.25">
      <c r="A44" s="32" t="s">
        <v>321</v>
      </c>
      <c r="B44" s="34"/>
      <c r="C44" s="33">
        <f t="shared" si="0"/>
        <v>1114</v>
      </c>
      <c r="D44" s="29"/>
      <c r="E44" s="62">
        <v>14</v>
      </c>
      <c r="F44" s="33">
        <f t="shared" si="1"/>
        <v>212</v>
      </c>
      <c r="G44" s="29" t="s">
        <v>273</v>
      </c>
      <c r="H44" s="61"/>
      <c r="I44" s="33">
        <f t="shared" si="2"/>
        <v>14</v>
      </c>
      <c r="J44" s="29"/>
      <c r="K44" s="39"/>
      <c r="L44" s="40"/>
      <c r="M44" s="40"/>
      <c r="N44" s="40"/>
      <c r="O44" s="41"/>
      <c r="P44" s="41"/>
      <c r="Q44" s="42"/>
      <c r="R44" s="40"/>
      <c r="S44" s="40"/>
      <c r="T44" s="40"/>
      <c r="U44" s="40"/>
      <c r="V44" s="40"/>
      <c r="W44" s="10"/>
    </row>
    <row r="45" spans="1:23" ht="20.100000000000001" customHeight="1" x14ac:dyDescent="0.25">
      <c r="A45" s="35" t="s">
        <v>373</v>
      </c>
      <c r="B45" s="34"/>
      <c r="C45" s="33">
        <f t="shared" si="0"/>
        <v>1114</v>
      </c>
      <c r="D45" s="29"/>
      <c r="E45" s="62">
        <v>10</v>
      </c>
      <c r="F45" s="33">
        <f t="shared" si="1"/>
        <v>222</v>
      </c>
      <c r="G45" s="29" t="s">
        <v>374</v>
      </c>
      <c r="H45" s="61"/>
      <c r="I45" s="33">
        <f t="shared" si="2"/>
        <v>14</v>
      </c>
      <c r="J45" s="29"/>
      <c r="K45" s="39"/>
      <c r="L45" s="40"/>
      <c r="M45" s="40"/>
      <c r="N45" s="40"/>
      <c r="O45" s="41"/>
      <c r="P45" s="41"/>
      <c r="Q45" s="42"/>
      <c r="R45" s="40"/>
      <c r="S45" s="40"/>
      <c r="T45" s="40"/>
      <c r="U45" s="40"/>
      <c r="V45" s="40"/>
    </row>
    <row r="46" spans="1:23" ht="20.100000000000001" customHeight="1" x14ac:dyDescent="0.25">
      <c r="A46" s="32" t="s">
        <v>322</v>
      </c>
      <c r="B46" s="61">
        <v>33</v>
      </c>
      <c r="C46" s="33">
        <f t="shared" si="0"/>
        <v>1147</v>
      </c>
      <c r="D46" s="29" t="s">
        <v>1251</v>
      </c>
      <c r="E46" s="62"/>
      <c r="F46" s="33">
        <f t="shared" si="1"/>
        <v>222</v>
      </c>
      <c r="G46" s="29"/>
      <c r="H46" s="61"/>
      <c r="I46" s="33">
        <f t="shared" si="2"/>
        <v>14</v>
      </c>
      <c r="J46" s="29"/>
      <c r="L46" s="46"/>
      <c r="M46" s="46"/>
      <c r="N46" s="46"/>
      <c r="O46" s="47"/>
      <c r="P46" s="47"/>
      <c r="Q46" s="46"/>
      <c r="R46" s="46"/>
      <c r="S46" s="46"/>
      <c r="T46" s="46"/>
      <c r="U46" s="46"/>
      <c r="V46" s="46"/>
    </row>
    <row r="47" spans="1:23" s="9" customFormat="1" ht="20.100000000000001" customHeight="1" x14ac:dyDescent="0.25">
      <c r="A47" s="32" t="s">
        <v>323</v>
      </c>
      <c r="B47" s="34"/>
      <c r="C47" s="33">
        <f t="shared" si="0"/>
        <v>1147</v>
      </c>
      <c r="D47" s="29"/>
      <c r="E47" s="62">
        <v>15</v>
      </c>
      <c r="F47" s="33">
        <f t="shared" si="1"/>
        <v>237</v>
      </c>
      <c r="G47" s="29" t="s">
        <v>324</v>
      </c>
      <c r="H47" s="61"/>
      <c r="I47" s="33">
        <f t="shared" si="2"/>
        <v>14</v>
      </c>
      <c r="J47" s="29"/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3" s="9" customFormat="1" ht="20.100000000000001" customHeight="1" x14ac:dyDescent="0.25">
      <c r="A48" s="260" t="s">
        <v>325</v>
      </c>
      <c r="B48" s="34"/>
      <c r="C48" s="33">
        <f t="shared" si="0"/>
        <v>1147</v>
      </c>
      <c r="D48" s="29"/>
      <c r="E48" s="62">
        <v>9</v>
      </c>
      <c r="F48" s="33">
        <f t="shared" si="1"/>
        <v>246</v>
      </c>
      <c r="G48" s="29" t="s">
        <v>326</v>
      </c>
      <c r="H48" s="61"/>
      <c r="I48" s="33">
        <f t="shared" si="2"/>
        <v>14</v>
      </c>
      <c r="J48" s="29"/>
      <c r="K48" s="36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3" s="9" customFormat="1" ht="20.100000000000001" customHeight="1" x14ac:dyDescent="0.25">
      <c r="A49" s="35" t="s">
        <v>272</v>
      </c>
      <c r="B49" s="34"/>
      <c r="C49" s="33">
        <f t="shared" si="0"/>
        <v>1147</v>
      </c>
      <c r="D49" s="29"/>
      <c r="E49" s="62">
        <v>22</v>
      </c>
      <c r="F49" s="33">
        <f t="shared" si="1"/>
        <v>268</v>
      </c>
      <c r="G49" s="29" t="s">
        <v>1225</v>
      </c>
      <c r="H49" s="61"/>
      <c r="I49" s="33">
        <f t="shared" si="2"/>
        <v>14</v>
      </c>
      <c r="J49" s="29"/>
      <c r="K49" s="39"/>
      <c r="L49" s="40"/>
      <c r="M49" s="40"/>
      <c r="N49" s="40"/>
      <c r="O49" s="41"/>
      <c r="P49" s="41"/>
      <c r="Q49" s="42"/>
      <c r="R49" s="40"/>
      <c r="S49" s="40"/>
      <c r="T49" s="40"/>
      <c r="U49" s="40"/>
      <c r="V49" s="40"/>
      <c r="W49" s="10"/>
    </row>
    <row r="50" spans="1:23" s="9" customFormat="1" ht="20.100000000000001" customHeight="1" x14ac:dyDescent="0.25">
      <c r="A50" s="32" t="s">
        <v>327</v>
      </c>
      <c r="B50" s="61">
        <v>27</v>
      </c>
      <c r="C50" s="33">
        <f t="shared" si="0"/>
        <v>1174</v>
      </c>
      <c r="D50" s="29" t="s">
        <v>328</v>
      </c>
      <c r="E50" s="62"/>
      <c r="F50" s="33">
        <f t="shared" si="1"/>
        <v>268</v>
      </c>
      <c r="G50" s="29"/>
      <c r="H50" s="61"/>
      <c r="I50" s="33">
        <f t="shared" si="2"/>
        <v>14</v>
      </c>
      <c r="J50" s="29"/>
      <c r="K50" s="39"/>
      <c r="L50" s="40"/>
      <c r="M50" s="40"/>
      <c r="N50" s="40"/>
      <c r="O50" s="41"/>
      <c r="P50" s="41"/>
      <c r="Q50" s="42"/>
      <c r="R50" s="40"/>
      <c r="S50" s="40"/>
      <c r="T50" s="40"/>
      <c r="U50" s="40"/>
      <c r="V50" s="40"/>
      <c r="W50" s="10"/>
    </row>
    <row r="51" spans="1:23" s="9" customFormat="1" ht="20.100000000000001" customHeight="1" x14ac:dyDescent="0.25">
      <c r="A51" s="32" t="s">
        <v>329</v>
      </c>
      <c r="B51" s="61">
        <v>31</v>
      </c>
      <c r="C51" s="33">
        <f t="shared" si="0"/>
        <v>1205</v>
      </c>
      <c r="D51" s="29" t="s">
        <v>395</v>
      </c>
      <c r="E51" s="62">
        <v>8</v>
      </c>
      <c r="F51" s="33">
        <f t="shared" si="1"/>
        <v>276</v>
      </c>
      <c r="G51" s="29" t="s">
        <v>283</v>
      </c>
      <c r="H51" s="61"/>
      <c r="I51" s="33">
        <f t="shared" si="2"/>
        <v>14</v>
      </c>
      <c r="J51" s="29"/>
      <c r="K51" s="39"/>
      <c r="L51" s="40"/>
      <c r="M51" s="40"/>
      <c r="N51" s="40"/>
      <c r="O51" s="41"/>
      <c r="P51" s="41"/>
      <c r="Q51" s="42"/>
      <c r="R51" s="40"/>
      <c r="S51" s="40"/>
      <c r="T51" s="40"/>
      <c r="U51" s="40"/>
      <c r="V51" s="40"/>
      <c r="W51" s="10"/>
    </row>
    <row r="52" spans="1:23" s="9" customFormat="1" ht="20.100000000000001" customHeight="1" x14ac:dyDescent="0.25">
      <c r="A52" s="32" t="s">
        <v>330</v>
      </c>
      <c r="B52" s="61">
        <v>29</v>
      </c>
      <c r="C52" s="33">
        <f t="shared" si="0"/>
        <v>1234</v>
      </c>
      <c r="D52" s="29" t="s">
        <v>393</v>
      </c>
      <c r="E52" s="62">
        <v>1</v>
      </c>
      <c r="F52" s="33">
        <f t="shared" si="1"/>
        <v>277</v>
      </c>
      <c r="G52" s="29" t="s">
        <v>1257</v>
      </c>
      <c r="H52" s="61"/>
      <c r="I52" s="33">
        <f t="shared" si="2"/>
        <v>14</v>
      </c>
      <c r="J52" s="29"/>
      <c r="K52" s="39"/>
      <c r="L52" s="40"/>
      <c r="M52" s="40"/>
      <c r="N52" s="40"/>
      <c r="O52" s="41"/>
      <c r="P52" s="41"/>
      <c r="Q52" s="42"/>
      <c r="R52" s="40"/>
      <c r="S52" s="40"/>
      <c r="T52" s="40"/>
      <c r="U52" s="40"/>
      <c r="V52" s="40"/>
    </row>
    <row r="53" spans="1:23" ht="20.100000000000001" customHeight="1" x14ac:dyDescent="0.25">
      <c r="A53" s="32" t="s">
        <v>331</v>
      </c>
      <c r="B53" s="61">
        <v>58</v>
      </c>
      <c r="C53" s="33">
        <f t="shared" si="0"/>
        <v>1292</v>
      </c>
      <c r="D53" s="29" t="s">
        <v>1252</v>
      </c>
      <c r="E53" s="62"/>
      <c r="F53" s="33">
        <f t="shared" si="1"/>
        <v>277</v>
      </c>
      <c r="G53" s="29"/>
      <c r="H53" s="61"/>
      <c r="I53" s="33">
        <f t="shared" si="2"/>
        <v>14</v>
      </c>
      <c r="J53" s="29"/>
      <c r="K53" s="39"/>
      <c r="L53" s="40"/>
      <c r="M53" s="40"/>
      <c r="N53" s="40"/>
      <c r="O53" s="41"/>
      <c r="P53" s="41"/>
      <c r="Q53" s="42"/>
      <c r="R53" s="40"/>
      <c r="S53" s="40"/>
      <c r="T53" s="40"/>
      <c r="U53" s="40"/>
      <c r="V53" s="40"/>
    </row>
    <row r="54" spans="1:23" s="9" customFormat="1" ht="20.100000000000001" customHeight="1" x14ac:dyDescent="0.25">
      <c r="A54" s="32" t="s">
        <v>332</v>
      </c>
      <c r="B54" s="61">
        <v>31</v>
      </c>
      <c r="C54" s="33">
        <f t="shared" si="0"/>
        <v>1323</v>
      </c>
      <c r="D54" s="29" t="s">
        <v>394</v>
      </c>
      <c r="E54" s="62"/>
      <c r="F54" s="33">
        <f t="shared" si="1"/>
        <v>277</v>
      </c>
      <c r="G54" s="29"/>
      <c r="H54" s="61"/>
      <c r="I54" s="33">
        <f t="shared" si="2"/>
        <v>14</v>
      </c>
      <c r="J54" s="29"/>
      <c r="K54" s="39"/>
      <c r="L54" s="40"/>
      <c r="M54" s="40"/>
      <c r="N54" s="40"/>
      <c r="O54" s="41"/>
      <c r="P54" s="41"/>
      <c r="Q54" s="42"/>
      <c r="R54" s="40"/>
      <c r="S54" s="40"/>
      <c r="T54" s="40"/>
      <c r="U54" s="40"/>
      <c r="V54" s="40"/>
      <c r="W54" s="10"/>
    </row>
    <row r="55" spans="1:23" s="9" customFormat="1" ht="20.100000000000001" customHeight="1" x14ac:dyDescent="0.25">
      <c r="A55" s="32" t="s">
        <v>333</v>
      </c>
      <c r="B55" s="34"/>
      <c r="C55" s="33">
        <f t="shared" si="0"/>
        <v>1323</v>
      </c>
      <c r="D55" s="29"/>
      <c r="E55" s="62">
        <v>9</v>
      </c>
      <c r="F55" s="33">
        <f t="shared" si="1"/>
        <v>286</v>
      </c>
      <c r="G55" s="29" t="s">
        <v>397</v>
      </c>
      <c r="H55" s="61"/>
      <c r="I55" s="33">
        <f t="shared" si="2"/>
        <v>14</v>
      </c>
      <c r="J55" s="29"/>
      <c r="K55" s="39"/>
      <c r="L55" s="40"/>
      <c r="M55" s="40"/>
      <c r="N55" s="40"/>
      <c r="O55" s="41"/>
      <c r="P55" s="41"/>
      <c r="Q55" s="42"/>
      <c r="R55" s="40"/>
      <c r="S55" s="40"/>
      <c r="T55" s="40"/>
      <c r="U55" s="40"/>
      <c r="V55" s="40"/>
    </row>
    <row r="56" spans="1:23" s="8" customFormat="1" ht="20.100000000000001" customHeight="1" x14ac:dyDescent="0.25">
      <c r="A56" s="32" t="s">
        <v>334</v>
      </c>
      <c r="B56" s="34"/>
      <c r="C56" s="33">
        <f t="shared" si="0"/>
        <v>1323</v>
      </c>
      <c r="D56" s="29"/>
      <c r="E56" s="62">
        <v>15</v>
      </c>
      <c r="F56" s="33">
        <f t="shared" si="1"/>
        <v>301</v>
      </c>
      <c r="G56" s="29" t="s">
        <v>335</v>
      </c>
      <c r="H56" s="61"/>
      <c r="I56" s="33">
        <f t="shared" si="2"/>
        <v>14</v>
      </c>
      <c r="J56" s="29"/>
      <c r="K56" s="45"/>
      <c r="L56" s="46"/>
      <c r="M56" s="46"/>
      <c r="N56" s="46"/>
      <c r="O56" s="47"/>
      <c r="P56" s="47"/>
      <c r="Q56" s="46"/>
      <c r="R56" s="46"/>
      <c r="S56" s="46"/>
      <c r="T56" s="46"/>
      <c r="U56" s="46"/>
      <c r="V56" s="46"/>
      <c r="W56" s="10"/>
    </row>
    <row r="57" spans="1:23" s="8" customFormat="1" ht="20.100000000000001" customHeight="1" x14ac:dyDescent="0.25">
      <c r="A57" s="32" t="s">
        <v>336</v>
      </c>
      <c r="B57" s="61">
        <v>31</v>
      </c>
      <c r="C57" s="33">
        <f t="shared" si="0"/>
        <v>1354</v>
      </c>
      <c r="D57" s="29" t="s">
        <v>337</v>
      </c>
      <c r="E57" s="62">
        <v>1</v>
      </c>
      <c r="F57" s="33">
        <f t="shared" si="1"/>
        <v>302</v>
      </c>
      <c r="G57" s="29" t="s">
        <v>1232</v>
      </c>
      <c r="H57" s="61"/>
      <c r="I57" s="33">
        <f t="shared" si="2"/>
        <v>14</v>
      </c>
      <c r="J57" s="29"/>
      <c r="K57" s="36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9"/>
    </row>
    <row r="58" spans="1:23" ht="20.100000000000001" customHeight="1" x14ac:dyDescent="0.25">
      <c r="A58" s="35" t="s">
        <v>269</v>
      </c>
      <c r="B58" s="61">
        <v>30</v>
      </c>
      <c r="C58" s="33">
        <f t="shared" si="0"/>
        <v>1384</v>
      </c>
      <c r="D58" s="29" t="s">
        <v>339</v>
      </c>
      <c r="E58" s="62">
        <v>4</v>
      </c>
      <c r="F58" s="33">
        <f t="shared" si="1"/>
        <v>306</v>
      </c>
      <c r="G58" s="29" t="s">
        <v>1256</v>
      </c>
      <c r="H58" s="61"/>
      <c r="I58" s="33">
        <f t="shared" si="2"/>
        <v>14</v>
      </c>
      <c r="J58" s="29"/>
      <c r="K58" s="36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9"/>
    </row>
    <row r="59" spans="1:23" s="9" customFormat="1" ht="20.100000000000001" customHeight="1" x14ac:dyDescent="0.25">
      <c r="A59" s="32" t="s">
        <v>340</v>
      </c>
      <c r="B59" s="61">
        <v>29</v>
      </c>
      <c r="C59" s="33">
        <f t="shared" si="0"/>
        <v>1413</v>
      </c>
      <c r="D59" s="29" t="s">
        <v>1253</v>
      </c>
      <c r="E59" s="62"/>
      <c r="F59" s="33">
        <f t="shared" si="1"/>
        <v>306</v>
      </c>
      <c r="G59" s="29"/>
      <c r="H59" s="61"/>
      <c r="I59" s="33">
        <f t="shared" si="2"/>
        <v>14</v>
      </c>
      <c r="J59" s="29"/>
      <c r="K59" s="39"/>
      <c r="L59" s="40"/>
      <c r="M59" s="40"/>
      <c r="N59" s="40"/>
      <c r="O59" s="41"/>
      <c r="P59" s="41"/>
      <c r="Q59" s="42"/>
      <c r="R59" s="40"/>
      <c r="S59" s="40"/>
      <c r="T59" s="40"/>
      <c r="U59" s="40"/>
      <c r="V59" s="40"/>
      <c r="W59" s="10"/>
    </row>
    <row r="60" spans="1:23" ht="20.100000000000001" customHeight="1" x14ac:dyDescent="0.25">
      <c r="A60" s="32" t="s">
        <v>342</v>
      </c>
      <c r="B60" s="61">
        <v>26</v>
      </c>
      <c r="C60" s="33">
        <f t="shared" si="0"/>
        <v>1439</v>
      </c>
      <c r="D60" s="29" t="s">
        <v>343</v>
      </c>
      <c r="E60" s="62">
        <v>9</v>
      </c>
      <c r="F60" s="33">
        <f t="shared" si="1"/>
        <v>315</v>
      </c>
      <c r="G60" s="29" t="s">
        <v>344</v>
      </c>
      <c r="H60" s="61">
        <v>2</v>
      </c>
      <c r="I60" s="33">
        <f t="shared" si="2"/>
        <v>16</v>
      </c>
      <c r="J60" s="29" t="s">
        <v>1217</v>
      </c>
      <c r="K60" s="48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8"/>
    </row>
    <row r="61" spans="1:23" s="9" customFormat="1" ht="20.100000000000001" customHeight="1" x14ac:dyDescent="0.25">
      <c r="A61" s="32" t="s">
        <v>345</v>
      </c>
      <c r="B61" s="61">
        <v>32</v>
      </c>
      <c r="C61" s="33">
        <f t="shared" si="0"/>
        <v>1471</v>
      </c>
      <c r="D61" s="29" t="s">
        <v>346</v>
      </c>
      <c r="E61" s="62">
        <v>4</v>
      </c>
      <c r="F61" s="33">
        <f t="shared" si="1"/>
        <v>319</v>
      </c>
      <c r="G61" s="29" t="s">
        <v>400</v>
      </c>
      <c r="H61" s="61"/>
      <c r="I61" s="33">
        <f t="shared" si="2"/>
        <v>16</v>
      </c>
      <c r="J61" s="29"/>
      <c r="K61" s="39"/>
      <c r="L61" s="40"/>
      <c r="M61" s="40"/>
      <c r="N61" s="40"/>
      <c r="O61" s="41"/>
      <c r="P61" s="41"/>
      <c r="Q61" s="42"/>
      <c r="R61" s="40"/>
      <c r="S61" s="40"/>
      <c r="T61" s="40"/>
      <c r="U61" s="40"/>
      <c r="V61" s="40"/>
      <c r="W61" s="10"/>
    </row>
    <row r="62" spans="1:23" s="9" customFormat="1" ht="20.100000000000001" customHeight="1" x14ac:dyDescent="0.25">
      <c r="A62" s="35" t="s">
        <v>271</v>
      </c>
      <c r="B62" s="61">
        <v>35</v>
      </c>
      <c r="C62" s="33">
        <f t="shared" si="0"/>
        <v>1506</v>
      </c>
      <c r="D62" s="29" t="s">
        <v>347</v>
      </c>
      <c r="E62" s="62">
        <v>23</v>
      </c>
      <c r="F62" s="33">
        <f t="shared" si="1"/>
        <v>342</v>
      </c>
      <c r="G62" s="29" t="s">
        <v>396</v>
      </c>
      <c r="H62" s="61"/>
      <c r="I62" s="33">
        <f t="shared" si="2"/>
        <v>16</v>
      </c>
      <c r="J62" s="29"/>
      <c r="K62" s="39"/>
      <c r="L62" s="40"/>
      <c r="M62" s="40"/>
      <c r="N62" s="40"/>
      <c r="O62" s="41"/>
      <c r="P62" s="41"/>
      <c r="Q62" s="42"/>
      <c r="R62" s="40"/>
      <c r="S62" s="40"/>
      <c r="T62" s="40"/>
      <c r="U62" s="40"/>
      <c r="V62" s="40"/>
    </row>
    <row r="63" spans="1:23" s="9" customFormat="1" ht="20.100000000000001" customHeight="1" x14ac:dyDescent="0.25">
      <c r="A63" s="26" t="s">
        <v>348</v>
      </c>
      <c r="B63" s="34"/>
      <c r="C63" s="33">
        <f t="shared" si="0"/>
        <v>1506</v>
      </c>
      <c r="D63" s="29"/>
      <c r="E63" s="62">
        <v>20</v>
      </c>
      <c r="F63" s="33">
        <f t="shared" si="1"/>
        <v>362</v>
      </c>
      <c r="G63" s="29" t="s">
        <v>273</v>
      </c>
      <c r="H63" s="61"/>
      <c r="I63" s="33">
        <f t="shared" si="2"/>
        <v>16</v>
      </c>
      <c r="J63" s="29"/>
      <c r="K63" s="39"/>
      <c r="L63" s="40"/>
      <c r="M63" s="40"/>
      <c r="N63" s="40"/>
      <c r="O63" s="41"/>
      <c r="P63" s="41"/>
      <c r="Q63" s="42"/>
      <c r="R63" s="40"/>
      <c r="S63" s="40"/>
      <c r="T63" s="40"/>
      <c r="U63" s="40"/>
      <c r="V63" s="40"/>
      <c r="W63" s="10"/>
    </row>
    <row r="64" spans="1:23" s="8" customFormat="1" ht="20.100000000000001" customHeight="1" x14ac:dyDescent="0.25">
      <c r="A64" s="32" t="s">
        <v>360</v>
      </c>
      <c r="B64" s="61">
        <v>24</v>
      </c>
      <c r="C64" s="33">
        <f t="shared" si="0"/>
        <v>1530</v>
      </c>
      <c r="D64" s="29" t="s">
        <v>361</v>
      </c>
      <c r="E64" s="62"/>
      <c r="F64" s="33">
        <f t="shared" si="1"/>
        <v>362</v>
      </c>
      <c r="G64" s="29"/>
      <c r="H64" s="61"/>
      <c r="I64" s="33">
        <f t="shared" si="2"/>
        <v>16</v>
      </c>
      <c r="J64" s="29"/>
      <c r="K64" s="48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3" ht="20.100000000000001" customHeight="1" x14ac:dyDescent="0.25">
      <c r="A65" s="32" t="s">
        <v>349</v>
      </c>
      <c r="B65" s="34"/>
      <c r="C65" s="33">
        <f t="shared" si="0"/>
        <v>1530</v>
      </c>
      <c r="D65" s="29"/>
      <c r="E65" s="62">
        <v>17</v>
      </c>
      <c r="F65" s="33">
        <f t="shared" si="1"/>
        <v>379</v>
      </c>
      <c r="G65" s="29" t="s">
        <v>350</v>
      </c>
      <c r="H65" s="61">
        <v>2</v>
      </c>
      <c r="I65" s="33">
        <f t="shared" si="2"/>
        <v>18</v>
      </c>
      <c r="J65" s="29" t="s">
        <v>1216</v>
      </c>
      <c r="L65" s="46"/>
      <c r="M65" s="46"/>
      <c r="N65" s="46"/>
      <c r="O65" s="47"/>
      <c r="P65" s="47"/>
      <c r="Q65" s="46"/>
      <c r="R65" s="46"/>
      <c r="S65" s="46"/>
      <c r="T65" s="46"/>
      <c r="U65" s="46"/>
      <c r="V65" s="46"/>
    </row>
    <row r="66" spans="1:23" ht="20.100000000000001" customHeight="1" x14ac:dyDescent="0.25">
      <c r="A66" s="32" t="s">
        <v>351</v>
      </c>
      <c r="B66" s="61">
        <v>34</v>
      </c>
      <c r="C66" s="33">
        <f t="shared" si="0"/>
        <v>1564</v>
      </c>
      <c r="D66" s="29" t="s">
        <v>352</v>
      </c>
      <c r="E66" s="62">
        <v>15</v>
      </c>
      <c r="F66" s="33">
        <f t="shared" si="1"/>
        <v>394</v>
      </c>
      <c r="G66" s="29" t="s">
        <v>353</v>
      </c>
      <c r="H66" s="61"/>
      <c r="I66" s="33">
        <f t="shared" si="2"/>
        <v>18</v>
      </c>
      <c r="J66" s="29"/>
      <c r="K66" s="36"/>
      <c r="L66" s="37"/>
      <c r="M66" s="38"/>
      <c r="N66" s="37"/>
      <c r="O66" s="37"/>
      <c r="P66" s="37"/>
      <c r="Q66" s="37"/>
      <c r="R66" s="37"/>
      <c r="S66" s="37"/>
      <c r="T66" s="37"/>
      <c r="U66" s="38"/>
      <c r="V66" s="38"/>
      <c r="W66" s="9"/>
    </row>
    <row r="67" spans="1:23" s="9" customFormat="1" ht="20.100000000000001" customHeight="1" x14ac:dyDescent="0.25">
      <c r="A67" s="32" t="s">
        <v>354</v>
      </c>
      <c r="B67" s="61">
        <v>30</v>
      </c>
      <c r="C67" s="33">
        <f t="shared" ref="C67:C70" si="3">B67+C66</f>
        <v>1594</v>
      </c>
      <c r="D67" s="29" t="s">
        <v>1254</v>
      </c>
      <c r="E67" s="62">
        <v>8</v>
      </c>
      <c r="F67" s="33">
        <f t="shared" ref="F67:F70" si="4">E67+F66</f>
        <v>402</v>
      </c>
      <c r="G67" s="29" t="s">
        <v>1230</v>
      </c>
      <c r="H67" s="61"/>
      <c r="I67" s="33">
        <f t="shared" ref="I67:I70" si="5">H67+I66</f>
        <v>18</v>
      </c>
      <c r="J67" s="29"/>
      <c r="K67" s="48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8"/>
    </row>
    <row r="68" spans="1:23" ht="20.100000000000001" customHeight="1" x14ac:dyDescent="0.25">
      <c r="A68" s="32" t="s">
        <v>355</v>
      </c>
      <c r="B68" s="61">
        <v>35</v>
      </c>
      <c r="C68" s="33">
        <f t="shared" si="3"/>
        <v>1629</v>
      </c>
      <c r="D68" s="29" t="s">
        <v>356</v>
      </c>
      <c r="E68" s="62">
        <v>10</v>
      </c>
      <c r="F68" s="33">
        <f t="shared" si="4"/>
        <v>412</v>
      </c>
      <c r="G68" s="29" t="s">
        <v>399</v>
      </c>
      <c r="H68" s="61"/>
      <c r="I68" s="33">
        <f t="shared" si="5"/>
        <v>18</v>
      </c>
      <c r="J68" s="29"/>
      <c r="K68" s="39"/>
      <c r="L68" s="40"/>
      <c r="M68" s="40"/>
      <c r="N68" s="40"/>
      <c r="O68" s="41"/>
      <c r="P68" s="41"/>
      <c r="Q68" s="42"/>
      <c r="R68" s="40"/>
      <c r="S68" s="40"/>
      <c r="T68" s="40"/>
      <c r="U68" s="40"/>
      <c r="V68" s="40"/>
    </row>
    <row r="69" spans="1:23" ht="20.100000000000001" customHeight="1" x14ac:dyDescent="0.25">
      <c r="A69" s="260" t="s">
        <v>357</v>
      </c>
      <c r="B69" s="34"/>
      <c r="C69" s="33">
        <f t="shared" si="3"/>
        <v>1629</v>
      </c>
      <c r="D69" s="29"/>
      <c r="E69" s="62">
        <v>20</v>
      </c>
      <c r="F69" s="33">
        <f t="shared" si="4"/>
        <v>432</v>
      </c>
      <c r="G69" s="29" t="s">
        <v>1226</v>
      </c>
      <c r="H69" s="61"/>
      <c r="I69" s="33">
        <f t="shared" si="5"/>
        <v>18</v>
      </c>
      <c r="J69" s="29"/>
      <c r="K69" s="39"/>
      <c r="L69" s="40"/>
      <c r="M69" s="40"/>
      <c r="N69" s="40"/>
      <c r="O69" s="41"/>
      <c r="P69" s="41"/>
      <c r="Q69" s="42"/>
      <c r="R69" s="40"/>
      <c r="S69" s="40"/>
      <c r="T69" s="40"/>
      <c r="U69" s="40"/>
      <c r="V69" s="40"/>
      <c r="W69" s="9"/>
    </row>
    <row r="70" spans="1:23" ht="20.100000000000001" customHeight="1" x14ac:dyDescent="0.25">
      <c r="A70" s="32" t="s">
        <v>358</v>
      </c>
      <c r="B70" s="61">
        <v>20</v>
      </c>
      <c r="C70" s="33">
        <f t="shared" si="3"/>
        <v>1649</v>
      </c>
      <c r="D70" s="29" t="s">
        <v>359</v>
      </c>
      <c r="E70" s="62">
        <v>9</v>
      </c>
      <c r="F70" s="33">
        <f t="shared" si="4"/>
        <v>441</v>
      </c>
      <c r="G70" s="29" t="s">
        <v>1228</v>
      </c>
      <c r="H70" s="61"/>
      <c r="I70" s="33">
        <f t="shared" si="5"/>
        <v>18</v>
      </c>
      <c r="J70" s="29"/>
      <c r="K70" s="48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8"/>
    </row>
    <row r="71" spans="1:23" s="58" customFormat="1" ht="19.899999999999999" customHeight="1" x14ac:dyDescent="0.25">
      <c r="A71" s="146" t="s">
        <v>6</v>
      </c>
      <c r="B71" s="61">
        <f>SUM(B2:B70)</f>
        <v>1649</v>
      </c>
      <c r="C71" s="60"/>
      <c r="D71" s="328"/>
      <c r="E71" s="61">
        <f>SUM(E2:E70)</f>
        <v>441</v>
      </c>
      <c r="F71" s="329"/>
      <c r="G71" s="328"/>
      <c r="H71" s="61">
        <f>SUM(H2:H70)</f>
        <v>18</v>
      </c>
      <c r="I71" s="60"/>
      <c r="J71" s="328"/>
      <c r="K71" s="330">
        <f>B71+E71+H71</f>
        <v>2108</v>
      </c>
      <c r="L71" s="40"/>
      <c r="M71" s="40"/>
      <c r="N71" s="40"/>
      <c r="O71" s="41"/>
      <c r="P71" s="41"/>
      <c r="Q71" s="42"/>
      <c r="R71" s="40"/>
      <c r="S71" s="40"/>
      <c r="T71" s="40"/>
      <c r="U71" s="40"/>
      <c r="V71" s="40"/>
    </row>
    <row r="72" spans="1:23" s="59" customFormat="1" ht="19.899999999999999" customHeight="1" x14ac:dyDescent="0.25">
      <c r="A72" s="51"/>
      <c r="B72" s="54"/>
      <c r="C72" s="53"/>
      <c r="D72" s="54"/>
      <c r="E72" s="54"/>
      <c r="F72" s="53"/>
      <c r="G72" s="54"/>
      <c r="H72" s="54"/>
      <c r="I72" s="53"/>
      <c r="J72" s="54"/>
      <c r="K72" s="57"/>
      <c r="L72" s="40"/>
      <c r="M72" s="40"/>
      <c r="N72" s="40"/>
      <c r="O72" s="41"/>
      <c r="P72" s="41"/>
      <c r="Q72" s="42"/>
      <c r="R72" s="40"/>
      <c r="S72" s="40"/>
      <c r="T72" s="40"/>
      <c r="U72" s="40"/>
      <c r="V72" s="40"/>
    </row>
    <row r="73" spans="1:23" s="59" customFormat="1" ht="19.899999999999999" customHeight="1" x14ac:dyDescent="0.25">
      <c r="A73" s="51"/>
      <c r="B73" s="54"/>
      <c r="C73" s="53"/>
      <c r="D73" s="54"/>
      <c r="E73" s="54"/>
      <c r="F73" s="53"/>
      <c r="G73" s="54"/>
      <c r="H73" s="54"/>
      <c r="I73" s="53"/>
      <c r="J73" s="54"/>
      <c r="K73" s="57"/>
      <c r="L73" s="40"/>
      <c r="M73" s="40"/>
      <c r="N73" s="40"/>
      <c r="O73" s="41"/>
      <c r="P73" s="41"/>
      <c r="Q73" s="42"/>
      <c r="R73" s="40"/>
      <c r="S73" s="40"/>
      <c r="T73" s="40"/>
      <c r="U73" s="40"/>
      <c r="V73" s="40"/>
    </row>
    <row r="74" spans="1:23" s="59" customFormat="1" ht="19.899999999999999" customHeight="1" x14ac:dyDescent="0.25">
      <c r="A74" s="51"/>
      <c r="B74" s="54"/>
      <c r="C74" s="53"/>
      <c r="D74" s="54"/>
      <c r="E74" s="54"/>
      <c r="F74" s="53"/>
      <c r="G74" s="54"/>
      <c r="H74" s="54"/>
      <c r="I74" s="53"/>
      <c r="J74" s="54"/>
      <c r="K74" s="57"/>
      <c r="L74" s="40"/>
      <c r="M74" s="40"/>
      <c r="N74" s="40"/>
      <c r="O74" s="41"/>
      <c r="P74" s="41"/>
      <c r="Q74" s="42"/>
      <c r="R74" s="40"/>
      <c r="S74" s="40"/>
      <c r="T74" s="40"/>
      <c r="U74" s="40"/>
      <c r="V74" s="40"/>
    </row>
    <row r="75" spans="1:23" s="58" customFormat="1" ht="19.899999999999999" customHeight="1" x14ac:dyDescent="0.25">
      <c r="A75" s="51"/>
      <c r="B75" s="54"/>
      <c r="C75" s="53"/>
      <c r="D75" s="54"/>
      <c r="E75" s="54"/>
      <c r="F75" s="53"/>
      <c r="G75" s="54"/>
      <c r="H75" s="54"/>
      <c r="I75" s="53"/>
      <c r="J75" s="54"/>
      <c r="K75" s="57"/>
      <c r="L75" s="40"/>
      <c r="M75" s="40"/>
      <c r="N75" s="40"/>
      <c r="O75" s="41"/>
      <c r="P75" s="41"/>
      <c r="Q75" s="42"/>
      <c r="R75" s="40"/>
      <c r="S75" s="40"/>
      <c r="T75" s="40"/>
      <c r="U75" s="40"/>
      <c r="V75" s="40"/>
    </row>
    <row r="76" spans="1:23" s="58" customFormat="1" ht="19.899999999999999" customHeight="1" x14ac:dyDescent="0.25">
      <c r="A76" s="51"/>
      <c r="B76" s="54"/>
      <c r="C76" s="53"/>
      <c r="D76" s="54"/>
      <c r="E76" s="54"/>
      <c r="F76" s="53"/>
      <c r="G76" s="54"/>
      <c r="H76" s="54"/>
      <c r="I76" s="53"/>
      <c r="J76" s="54"/>
      <c r="K76" s="57"/>
      <c r="L76" s="40"/>
      <c r="M76" s="40"/>
      <c r="N76" s="40"/>
      <c r="O76" s="41"/>
      <c r="P76" s="41"/>
      <c r="Q76" s="42"/>
      <c r="R76" s="40"/>
      <c r="S76" s="40"/>
      <c r="T76" s="40"/>
      <c r="U76" s="40"/>
      <c r="V76" s="40"/>
    </row>
    <row r="77" spans="1:23" s="58" customFormat="1" ht="19.899999999999999" customHeight="1" x14ac:dyDescent="0.25">
      <c r="A77" s="51"/>
      <c r="B77" s="54"/>
      <c r="C77" s="53"/>
      <c r="D77" s="54"/>
      <c r="E77" s="54"/>
      <c r="F77" s="53"/>
      <c r="G77" s="54"/>
      <c r="H77" s="54"/>
      <c r="I77" s="53"/>
      <c r="J77" s="54"/>
      <c r="K77" s="57"/>
      <c r="L77" s="40"/>
      <c r="M77" s="40"/>
      <c r="N77" s="40"/>
      <c r="O77" s="41"/>
      <c r="P77" s="41"/>
      <c r="Q77" s="42"/>
      <c r="R77" s="40"/>
      <c r="S77" s="40"/>
      <c r="T77" s="40"/>
      <c r="U77" s="40"/>
      <c r="V77" s="40"/>
    </row>
    <row r="78" spans="1:23" s="58" customFormat="1" ht="19.899999999999999" customHeight="1" x14ac:dyDescent="0.25">
      <c r="A78" s="51"/>
      <c r="B78" s="54"/>
      <c r="C78" s="53"/>
      <c r="D78" s="54"/>
      <c r="E78" s="54"/>
      <c r="F78" s="53"/>
      <c r="G78" s="54"/>
      <c r="H78" s="54"/>
      <c r="I78" s="53"/>
      <c r="J78" s="54"/>
      <c r="K78" s="57"/>
      <c r="L78" s="40"/>
      <c r="M78" s="40"/>
      <c r="N78" s="40"/>
      <c r="O78" s="41"/>
      <c r="P78" s="41"/>
      <c r="Q78" s="42"/>
      <c r="R78" s="40"/>
      <c r="S78" s="40"/>
      <c r="T78" s="40"/>
      <c r="U78" s="40"/>
      <c r="V78" s="40"/>
    </row>
    <row r="79" spans="1:23" s="58" customFormat="1" ht="19.899999999999999" customHeight="1" x14ac:dyDescent="0.25">
      <c r="A79" s="51"/>
      <c r="B79" s="54"/>
      <c r="C79" s="53"/>
      <c r="D79" s="54"/>
      <c r="E79" s="54"/>
      <c r="F79" s="53"/>
      <c r="G79" s="54"/>
      <c r="H79" s="54"/>
      <c r="I79" s="53"/>
      <c r="J79" s="54"/>
      <c r="K79" s="57"/>
      <c r="L79" s="40"/>
      <c r="M79" s="40"/>
      <c r="N79" s="40"/>
      <c r="O79" s="41"/>
      <c r="P79" s="41"/>
      <c r="Q79" s="42"/>
      <c r="R79" s="40"/>
      <c r="S79" s="40"/>
      <c r="T79" s="40"/>
      <c r="U79" s="40"/>
      <c r="V79" s="40"/>
    </row>
    <row r="80" spans="1:23" s="59" customFormat="1" ht="19.899999999999999" customHeight="1" x14ac:dyDescent="0.25">
      <c r="A80" s="51"/>
      <c r="B80" s="54"/>
      <c r="C80" s="53"/>
      <c r="D80" s="54"/>
      <c r="E80" s="54"/>
      <c r="F80" s="53"/>
      <c r="G80" s="54"/>
      <c r="H80" s="54"/>
      <c r="I80" s="53"/>
      <c r="J80" s="54"/>
      <c r="K80" s="57"/>
      <c r="L80" s="40"/>
      <c r="M80" s="40"/>
      <c r="N80" s="40"/>
      <c r="O80" s="41"/>
      <c r="P80" s="41"/>
      <c r="Q80" s="42"/>
      <c r="R80" s="40"/>
      <c r="S80" s="40"/>
      <c r="T80" s="40"/>
      <c r="U80" s="40"/>
      <c r="V80" s="40"/>
      <c r="W80" s="58"/>
    </row>
    <row r="81" spans="1:23" s="58" customFormat="1" ht="19.899999999999999" customHeight="1" x14ac:dyDescent="0.25">
      <c r="A81" s="51"/>
      <c r="B81" s="54"/>
      <c r="C81" s="53"/>
      <c r="D81" s="54"/>
      <c r="E81" s="54"/>
      <c r="F81" s="53"/>
      <c r="G81" s="54"/>
      <c r="H81" s="54"/>
      <c r="I81" s="53"/>
      <c r="J81" s="54"/>
      <c r="K81" s="57"/>
      <c r="L81" s="40"/>
      <c r="M81" s="40"/>
      <c r="N81" s="40"/>
      <c r="O81" s="41"/>
      <c r="P81" s="41"/>
      <c r="Q81" s="42"/>
      <c r="R81" s="40"/>
      <c r="S81" s="40"/>
      <c r="T81" s="40"/>
      <c r="U81" s="40"/>
      <c r="V81" s="40"/>
    </row>
    <row r="82" spans="1:23" s="58" customFormat="1" ht="19.899999999999999" customHeight="1" x14ac:dyDescent="0.25">
      <c r="A82" s="51"/>
      <c r="B82" s="54"/>
      <c r="C82" s="53"/>
      <c r="D82" s="54"/>
      <c r="E82" s="54"/>
      <c r="F82" s="53"/>
      <c r="G82" s="54"/>
      <c r="H82" s="54"/>
      <c r="I82" s="53"/>
      <c r="J82" s="54"/>
      <c r="K82" s="57"/>
      <c r="L82" s="40"/>
      <c r="M82" s="40"/>
      <c r="N82" s="40"/>
      <c r="O82" s="41"/>
      <c r="P82" s="41"/>
      <c r="Q82" s="42"/>
      <c r="R82" s="40"/>
      <c r="S82" s="40"/>
      <c r="T82" s="40"/>
      <c r="U82" s="40"/>
      <c r="V82" s="40"/>
    </row>
    <row r="83" spans="1:23" s="58" customFormat="1" ht="19.899999999999999" customHeight="1" x14ac:dyDescent="0.25">
      <c r="A83" s="51"/>
      <c r="B83" s="54"/>
      <c r="C83" s="53"/>
      <c r="D83" s="54"/>
      <c r="E83" s="54"/>
      <c r="F83" s="53"/>
      <c r="G83" s="54"/>
      <c r="H83" s="54"/>
      <c r="I83" s="53"/>
      <c r="J83" s="54"/>
      <c r="K83" s="57"/>
      <c r="L83" s="40"/>
      <c r="M83" s="40"/>
      <c r="N83" s="40"/>
      <c r="O83" s="41"/>
      <c r="P83" s="41"/>
      <c r="Q83" s="42"/>
      <c r="R83" s="40"/>
      <c r="S83" s="40"/>
      <c r="T83" s="40"/>
      <c r="U83" s="40"/>
      <c r="V83" s="40"/>
    </row>
    <row r="84" spans="1:23" s="58" customFormat="1" ht="19.899999999999999" customHeight="1" x14ac:dyDescent="0.25">
      <c r="A84" s="51"/>
      <c r="B84" s="54"/>
      <c r="C84" s="53"/>
      <c r="D84" s="54"/>
      <c r="E84" s="54"/>
      <c r="F84" s="53"/>
      <c r="G84" s="54"/>
      <c r="H84" s="54"/>
      <c r="I84" s="53"/>
      <c r="J84" s="54"/>
      <c r="K84" s="57"/>
      <c r="L84" s="40"/>
      <c r="M84" s="40"/>
      <c r="N84" s="40"/>
      <c r="O84" s="41"/>
      <c r="P84" s="41"/>
      <c r="Q84" s="42"/>
      <c r="R84" s="40"/>
      <c r="S84" s="40"/>
      <c r="T84" s="40"/>
      <c r="U84" s="40"/>
      <c r="V84" s="40"/>
    </row>
    <row r="85" spans="1:23" s="58" customFormat="1" ht="19.899999999999999" customHeight="1" x14ac:dyDescent="0.25">
      <c r="A85" s="51"/>
      <c r="B85" s="54"/>
      <c r="C85" s="53"/>
      <c r="D85" s="54"/>
      <c r="E85" s="54"/>
      <c r="F85" s="53"/>
      <c r="G85" s="54"/>
      <c r="H85" s="54"/>
      <c r="I85" s="53"/>
      <c r="J85" s="54"/>
      <c r="K85" s="57"/>
      <c r="L85" s="40"/>
      <c r="M85" s="40"/>
      <c r="N85" s="40"/>
      <c r="O85" s="41"/>
      <c r="P85" s="41"/>
      <c r="Q85" s="42"/>
      <c r="R85" s="40"/>
      <c r="S85" s="40"/>
      <c r="T85" s="40"/>
      <c r="U85" s="40"/>
      <c r="V85" s="40"/>
    </row>
    <row r="86" spans="1:23" s="58" customFormat="1" ht="19.899999999999999" customHeight="1" x14ac:dyDescent="0.25">
      <c r="A86" s="51"/>
      <c r="B86" s="54"/>
      <c r="C86" s="53"/>
      <c r="D86" s="54"/>
      <c r="E86" s="54"/>
      <c r="F86" s="53"/>
      <c r="G86" s="54"/>
      <c r="H86" s="54"/>
      <c r="I86" s="53"/>
      <c r="J86" s="54"/>
      <c r="K86" s="57"/>
      <c r="L86" s="40"/>
      <c r="M86" s="40"/>
      <c r="N86" s="40"/>
      <c r="O86" s="41"/>
      <c r="P86" s="41"/>
      <c r="Q86" s="42"/>
      <c r="R86" s="40"/>
      <c r="S86" s="40"/>
      <c r="T86" s="40"/>
      <c r="U86" s="40"/>
      <c r="V86" s="40"/>
    </row>
    <row r="87" spans="1:23" s="58" customFormat="1" ht="19.899999999999999" customHeight="1" x14ac:dyDescent="0.25">
      <c r="A87" s="51"/>
      <c r="B87" s="54"/>
      <c r="C87" s="53"/>
      <c r="D87" s="54"/>
      <c r="E87" s="54"/>
      <c r="F87" s="53"/>
      <c r="G87" s="54"/>
      <c r="H87" s="54"/>
      <c r="I87" s="53"/>
      <c r="J87" s="54"/>
      <c r="K87" s="57"/>
      <c r="L87" s="40"/>
      <c r="M87" s="40"/>
      <c r="N87" s="40"/>
      <c r="O87" s="41"/>
      <c r="P87" s="41"/>
      <c r="Q87" s="42"/>
      <c r="R87" s="40"/>
      <c r="S87" s="40"/>
      <c r="T87" s="40"/>
      <c r="U87" s="40"/>
      <c r="V87" s="40"/>
    </row>
    <row r="88" spans="1:23" s="58" customFormat="1" ht="19.899999999999999" customHeight="1" x14ac:dyDescent="0.25">
      <c r="A88" s="51"/>
      <c r="B88" s="54"/>
      <c r="C88" s="53"/>
      <c r="D88" s="54"/>
      <c r="E88" s="54"/>
      <c r="F88" s="53"/>
      <c r="G88" s="54"/>
      <c r="H88" s="54"/>
      <c r="I88" s="53"/>
      <c r="J88" s="54"/>
      <c r="K88" s="57"/>
      <c r="L88" s="40"/>
      <c r="M88" s="40"/>
      <c r="N88" s="40"/>
      <c r="O88" s="41"/>
      <c r="P88" s="41"/>
      <c r="Q88" s="42"/>
      <c r="R88" s="40"/>
      <c r="S88" s="40"/>
      <c r="T88" s="40"/>
      <c r="U88" s="40"/>
      <c r="V88" s="40"/>
    </row>
    <row r="89" spans="1:23" s="58" customFormat="1" ht="19.899999999999999" customHeight="1" x14ac:dyDescent="0.25">
      <c r="A89" s="51"/>
      <c r="B89" s="54"/>
      <c r="C89" s="53"/>
      <c r="D89" s="54"/>
      <c r="E89" s="54"/>
      <c r="F89" s="53"/>
      <c r="G89" s="54"/>
      <c r="H89" s="54"/>
      <c r="I89" s="53"/>
      <c r="J89" s="54"/>
      <c r="K89" s="57"/>
      <c r="L89" s="40"/>
      <c r="M89" s="40"/>
      <c r="N89" s="40"/>
      <c r="O89" s="41"/>
      <c r="P89" s="41"/>
      <c r="Q89" s="42"/>
      <c r="R89" s="40"/>
      <c r="S89" s="40"/>
      <c r="T89" s="40"/>
      <c r="U89" s="40"/>
      <c r="V89" s="40"/>
    </row>
    <row r="90" spans="1:23" s="58" customFormat="1" ht="19.899999999999999" customHeight="1" x14ac:dyDescent="0.25">
      <c r="A90" s="51"/>
      <c r="B90" s="54"/>
      <c r="C90" s="53"/>
      <c r="D90" s="54"/>
      <c r="E90" s="54"/>
      <c r="F90" s="53"/>
      <c r="G90" s="54"/>
      <c r="H90" s="54"/>
      <c r="I90" s="53"/>
      <c r="J90" s="54"/>
      <c r="K90" s="57"/>
      <c r="L90" s="40"/>
      <c r="M90" s="40"/>
      <c r="N90" s="40"/>
      <c r="O90" s="41"/>
      <c r="P90" s="41"/>
      <c r="Q90" s="42"/>
      <c r="R90" s="40"/>
      <c r="S90" s="40"/>
      <c r="T90" s="40"/>
      <c r="U90" s="40"/>
      <c r="V90" s="40"/>
    </row>
    <row r="91" spans="1:23" s="58" customFormat="1" ht="19.899999999999999" customHeight="1" x14ac:dyDescent="0.25">
      <c r="A91" s="51"/>
      <c r="B91" s="54"/>
      <c r="C91" s="53"/>
      <c r="D91" s="54"/>
      <c r="E91" s="54"/>
      <c r="F91" s="53"/>
      <c r="G91" s="54"/>
      <c r="H91" s="54"/>
      <c r="I91" s="53"/>
      <c r="J91" s="54"/>
      <c r="K91" s="57"/>
      <c r="L91" s="40"/>
      <c r="M91" s="40"/>
      <c r="N91" s="40"/>
      <c r="O91" s="41"/>
      <c r="P91" s="41"/>
      <c r="Q91" s="42"/>
      <c r="R91" s="40"/>
      <c r="S91" s="40"/>
      <c r="T91" s="40"/>
      <c r="U91" s="40"/>
      <c r="V91" s="40"/>
    </row>
    <row r="92" spans="1:23" s="58" customFormat="1" ht="19.899999999999999" customHeight="1" x14ac:dyDescent="0.25">
      <c r="A92" s="51"/>
      <c r="B92" s="54"/>
      <c r="C92" s="53"/>
      <c r="D92" s="54"/>
      <c r="E92" s="54"/>
      <c r="F92" s="53"/>
      <c r="G92" s="54"/>
      <c r="H92" s="54"/>
      <c r="I92" s="53"/>
      <c r="J92" s="54"/>
      <c r="K92" s="57"/>
      <c r="L92" s="40"/>
      <c r="M92" s="40"/>
      <c r="N92" s="40"/>
      <c r="O92" s="41"/>
      <c r="P92" s="41"/>
      <c r="Q92" s="42"/>
      <c r="R92" s="40"/>
      <c r="S92" s="40"/>
      <c r="T92" s="40"/>
      <c r="U92" s="40"/>
      <c r="V92" s="40"/>
    </row>
    <row r="93" spans="1:23" s="58" customFormat="1" ht="19.899999999999999" customHeight="1" x14ac:dyDescent="0.25">
      <c r="A93" s="51"/>
      <c r="B93" s="54"/>
      <c r="C93" s="53"/>
      <c r="D93" s="54"/>
      <c r="E93" s="54"/>
      <c r="F93" s="53"/>
      <c r="G93" s="54"/>
      <c r="H93" s="54"/>
      <c r="I93" s="53"/>
      <c r="J93" s="54"/>
      <c r="K93" s="57"/>
      <c r="L93" s="40"/>
      <c r="M93" s="40"/>
      <c r="N93" s="40"/>
      <c r="O93" s="41"/>
      <c r="P93" s="41"/>
      <c r="Q93" s="42"/>
      <c r="R93" s="40"/>
      <c r="S93" s="40"/>
      <c r="T93" s="40"/>
      <c r="U93" s="40"/>
      <c r="V93" s="40"/>
    </row>
    <row r="94" spans="1:23" s="59" customFormat="1" ht="19.899999999999999" customHeight="1" x14ac:dyDescent="0.25">
      <c r="A94" s="51"/>
      <c r="B94" s="54"/>
      <c r="C94" s="53"/>
      <c r="D94" s="54"/>
      <c r="E94" s="54"/>
      <c r="F94" s="53"/>
      <c r="G94" s="54"/>
      <c r="H94" s="54"/>
      <c r="I94" s="53"/>
      <c r="J94" s="54"/>
      <c r="K94" s="57"/>
      <c r="L94" s="40"/>
      <c r="M94" s="40"/>
      <c r="N94" s="40"/>
      <c r="O94" s="41"/>
      <c r="P94" s="41"/>
      <c r="Q94" s="42"/>
      <c r="R94" s="40"/>
      <c r="S94" s="40"/>
      <c r="T94" s="40"/>
      <c r="U94" s="40"/>
      <c r="V94" s="40"/>
      <c r="W94" s="58"/>
    </row>
    <row r="95" spans="1:23" s="58" customFormat="1" ht="19.899999999999999" customHeight="1" x14ac:dyDescent="0.25">
      <c r="A95" s="51"/>
      <c r="B95" s="54"/>
      <c r="C95" s="53"/>
      <c r="D95" s="54"/>
      <c r="E95" s="54"/>
      <c r="F95" s="53"/>
      <c r="G95" s="54"/>
      <c r="H95" s="54"/>
      <c r="I95" s="53"/>
      <c r="J95" s="54"/>
      <c r="K95" s="57"/>
      <c r="L95" s="40"/>
      <c r="M95" s="40"/>
      <c r="N95" s="40"/>
      <c r="O95" s="41"/>
      <c r="P95" s="41"/>
      <c r="Q95" s="42"/>
      <c r="R95" s="40"/>
      <c r="S95" s="40"/>
      <c r="T95" s="40"/>
      <c r="U95" s="40"/>
      <c r="V95" s="40"/>
    </row>
    <row r="96" spans="1:23" s="59" customFormat="1" ht="19.899999999999999" customHeight="1" x14ac:dyDescent="0.25">
      <c r="A96" s="51"/>
      <c r="B96" s="54"/>
      <c r="C96" s="53"/>
      <c r="D96" s="54"/>
      <c r="E96" s="54"/>
      <c r="F96" s="53"/>
      <c r="G96" s="54"/>
      <c r="H96" s="54"/>
      <c r="I96" s="53"/>
      <c r="J96" s="54"/>
      <c r="K96" s="57"/>
      <c r="L96" s="40"/>
      <c r="M96" s="40"/>
      <c r="N96" s="40"/>
      <c r="O96" s="41"/>
      <c r="P96" s="41"/>
      <c r="Q96" s="42"/>
      <c r="R96" s="40"/>
      <c r="S96" s="40"/>
      <c r="T96" s="40"/>
      <c r="U96" s="40"/>
      <c r="V96" s="40"/>
      <c r="W96" s="58"/>
    </row>
    <row r="97" spans="1:23" s="59" customFormat="1" ht="19.899999999999999" customHeight="1" x14ac:dyDescent="0.25">
      <c r="A97" s="51"/>
      <c r="B97" s="54"/>
      <c r="C97" s="53"/>
      <c r="D97" s="54"/>
      <c r="E97" s="54"/>
      <c r="F97" s="53"/>
      <c r="G97" s="54"/>
      <c r="H97" s="54"/>
      <c r="I97" s="53"/>
      <c r="J97" s="54"/>
      <c r="K97" s="57"/>
      <c r="L97" s="40"/>
      <c r="M97" s="40"/>
      <c r="N97" s="40"/>
      <c r="O97" s="41"/>
      <c r="P97" s="41"/>
      <c r="Q97" s="42"/>
      <c r="R97" s="40"/>
      <c r="S97" s="40"/>
      <c r="T97" s="40"/>
      <c r="U97" s="40"/>
      <c r="V97" s="40"/>
      <c r="W97" s="58"/>
    </row>
    <row r="98" spans="1:23" s="59" customFormat="1" ht="19.899999999999999" customHeight="1" x14ac:dyDescent="0.25">
      <c r="A98" s="51"/>
      <c r="B98" s="54"/>
      <c r="C98" s="53"/>
      <c r="D98" s="54"/>
      <c r="E98" s="54"/>
      <c r="F98" s="53"/>
      <c r="G98" s="54"/>
      <c r="H98" s="54"/>
      <c r="I98" s="53"/>
      <c r="J98" s="54"/>
      <c r="K98" s="57"/>
      <c r="L98" s="40"/>
      <c r="M98" s="40"/>
      <c r="N98" s="40"/>
      <c r="O98" s="41"/>
      <c r="P98" s="41"/>
      <c r="Q98" s="42"/>
      <c r="R98" s="40"/>
      <c r="S98" s="40"/>
      <c r="T98" s="40"/>
      <c r="U98" s="40"/>
      <c r="V98" s="40"/>
    </row>
    <row r="99" spans="1:23" s="59" customFormat="1" ht="19.899999999999999" customHeight="1" x14ac:dyDescent="0.25">
      <c r="A99" s="51"/>
      <c r="B99" s="54"/>
      <c r="C99" s="53"/>
      <c r="D99" s="54"/>
      <c r="E99" s="54"/>
      <c r="F99" s="53"/>
      <c r="G99" s="54"/>
      <c r="H99" s="54"/>
      <c r="I99" s="53"/>
      <c r="J99" s="54"/>
      <c r="K99" s="57"/>
      <c r="L99" s="40"/>
      <c r="M99" s="40"/>
      <c r="N99" s="40"/>
      <c r="O99" s="41"/>
      <c r="P99" s="41"/>
      <c r="Q99" s="42"/>
      <c r="R99" s="40"/>
      <c r="S99" s="40"/>
      <c r="T99" s="40"/>
      <c r="U99" s="40"/>
      <c r="V99" s="40"/>
    </row>
    <row r="100" spans="1:23" s="59" customFormat="1" ht="19.899999999999999" customHeight="1" x14ac:dyDescent="0.25">
      <c r="A100" s="51"/>
      <c r="B100" s="54"/>
      <c r="C100" s="53"/>
      <c r="D100" s="54"/>
      <c r="E100" s="54"/>
      <c r="F100" s="53"/>
      <c r="G100" s="54"/>
      <c r="H100" s="54"/>
      <c r="I100" s="53"/>
      <c r="J100" s="54"/>
      <c r="K100" s="57"/>
      <c r="L100" s="40"/>
      <c r="M100" s="40"/>
      <c r="N100" s="40"/>
      <c r="O100" s="41"/>
      <c r="P100" s="41"/>
      <c r="Q100" s="42"/>
      <c r="R100" s="40"/>
      <c r="S100" s="40"/>
      <c r="T100" s="40"/>
      <c r="U100" s="40"/>
      <c r="V100" s="40"/>
    </row>
    <row r="101" spans="1:23" s="59" customFormat="1" ht="19.899999999999999" customHeight="1" x14ac:dyDescent="0.25">
      <c r="A101" s="51"/>
      <c r="B101" s="54"/>
      <c r="C101" s="53"/>
      <c r="D101" s="54"/>
      <c r="E101" s="54"/>
      <c r="F101" s="53"/>
      <c r="G101" s="54"/>
      <c r="H101" s="54"/>
      <c r="I101" s="53"/>
      <c r="J101" s="54"/>
      <c r="K101" s="57"/>
      <c r="L101" s="40"/>
      <c r="M101" s="40"/>
      <c r="N101" s="40"/>
      <c r="O101" s="41"/>
      <c r="P101" s="41"/>
      <c r="Q101" s="42"/>
      <c r="R101" s="40"/>
      <c r="S101" s="40"/>
      <c r="T101" s="40"/>
      <c r="U101" s="40"/>
      <c r="V101" s="40"/>
    </row>
    <row r="102" spans="1:23" s="59" customFormat="1" ht="19.899999999999999" customHeight="1" x14ac:dyDescent="0.25">
      <c r="A102" s="51"/>
      <c r="B102" s="54"/>
      <c r="C102" s="53"/>
      <c r="D102" s="54"/>
      <c r="E102" s="54"/>
      <c r="F102" s="53"/>
      <c r="G102" s="54"/>
      <c r="H102" s="54"/>
      <c r="I102" s="53"/>
      <c r="J102" s="54"/>
      <c r="K102" s="57"/>
      <c r="L102" s="40"/>
      <c r="M102" s="40"/>
      <c r="N102" s="40"/>
      <c r="O102" s="41"/>
      <c r="P102" s="41"/>
      <c r="Q102" s="42"/>
      <c r="R102" s="40"/>
      <c r="S102" s="40"/>
      <c r="T102" s="40"/>
      <c r="U102" s="40"/>
      <c r="V102" s="40"/>
    </row>
    <row r="103" spans="1:23" s="59" customFormat="1" ht="19.899999999999999" customHeight="1" x14ac:dyDescent="0.25">
      <c r="A103" s="51"/>
      <c r="B103" s="54"/>
      <c r="C103" s="53"/>
      <c r="D103" s="54"/>
      <c r="E103" s="54"/>
      <c r="F103" s="53"/>
      <c r="G103" s="54"/>
      <c r="H103" s="54"/>
      <c r="I103" s="53"/>
      <c r="J103" s="54"/>
      <c r="K103" s="57"/>
      <c r="L103" s="40"/>
      <c r="M103" s="40"/>
      <c r="N103" s="40"/>
      <c r="O103" s="41"/>
      <c r="P103" s="41"/>
      <c r="Q103" s="42"/>
      <c r="R103" s="40"/>
      <c r="S103" s="40"/>
      <c r="T103" s="40"/>
      <c r="U103" s="40"/>
      <c r="V103" s="40"/>
    </row>
    <row r="104" spans="1:23" s="59" customFormat="1" ht="19.899999999999999" customHeight="1" x14ac:dyDescent="0.25">
      <c r="A104" s="51"/>
      <c r="B104" s="54"/>
      <c r="C104" s="53"/>
      <c r="D104" s="54"/>
      <c r="E104" s="54"/>
      <c r="F104" s="53"/>
      <c r="G104" s="54"/>
      <c r="H104" s="54"/>
      <c r="I104" s="53"/>
      <c r="J104" s="54"/>
      <c r="K104" s="57"/>
      <c r="L104" s="40"/>
      <c r="M104" s="40"/>
      <c r="N104" s="40"/>
      <c r="O104" s="41"/>
      <c r="P104" s="41"/>
      <c r="Q104" s="42"/>
      <c r="R104" s="40"/>
      <c r="S104" s="40"/>
      <c r="T104" s="40"/>
      <c r="U104" s="40"/>
      <c r="V104" s="40"/>
    </row>
    <row r="105" spans="1:23" s="59" customFormat="1" ht="19.899999999999999" customHeight="1" x14ac:dyDescent="0.25">
      <c r="A105" s="51"/>
      <c r="B105" s="54"/>
      <c r="C105" s="53"/>
      <c r="D105" s="54"/>
      <c r="E105" s="54"/>
      <c r="F105" s="53"/>
      <c r="G105" s="54"/>
      <c r="H105" s="54"/>
      <c r="I105" s="53"/>
      <c r="J105" s="54"/>
      <c r="K105" s="57"/>
      <c r="L105" s="40"/>
      <c r="M105" s="40"/>
      <c r="N105" s="40"/>
      <c r="O105" s="41"/>
      <c r="P105" s="41"/>
      <c r="Q105" s="42"/>
      <c r="R105" s="40"/>
      <c r="S105" s="40"/>
      <c r="T105" s="40"/>
      <c r="U105" s="40"/>
      <c r="V105" s="40"/>
    </row>
    <row r="106" spans="1:23" s="59" customFormat="1" ht="19.899999999999999" customHeight="1" x14ac:dyDescent="0.25">
      <c r="A106" s="51"/>
      <c r="B106" s="54"/>
      <c r="C106" s="53"/>
      <c r="D106" s="54"/>
      <c r="E106" s="54"/>
      <c r="F106" s="53"/>
      <c r="G106" s="54"/>
      <c r="H106" s="54"/>
      <c r="I106" s="53"/>
      <c r="J106" s="54"/>
      <c r="K106" s="57"/>
      <c r="L106" s="40"/>
      <c r="M106" s="40"/>
      <c r="N106" s="40"/>
      <c r="O106" s="41"/>
      <c r="P106" s="41"/>
      <c r="Q106" s="42"/>
      <c r="R106" s="40"/>
      <c r="S106" s="40"/>
      <c r="T106" s="40"/>
      <c r="U106" s="40"/>
      <c r="V106" s="40"/>
    </row>
    <row r="107" spans="1:23" s="59" customFormat="1" ht="19.899999999999999" customHeight="1" x14ac:dyDescent="0.25">
      <c r="A107" s="51"/>
      <c r="B107" s="54"/>
      <c r="C107" s="53"/>
      <c r="D107" s="54"/>
      <c r="E107" s="54"/>
      <c r="F107" s="53"/>
      <c r="G107" s="54"/>
      <c r="H107" s="54"/>
      <c r="I107" s="53"/>
      <c r="J107" s="54"/>
      <c r="K107" s="57"/>
      <c r="L107" s="40"/>
      <c r="M107" s="40"/>
      <c r="N107" s="40"/>
      <c r="O107" s="41"/>
      <c r="P107" s="41"/>
      <c r="Q107" s="42"/>
      <c r="R107" s="40"/>
      <c r="S107" s="40"/>
      <c r="T107" s="40"/>
      <c r="U107" s="40"/>
      <c r="V107" s="40"/>
    </row>
    <row r="108" spans="1:23" s="59" customFormat="1" ht="19.899999999999999" customHeight="1" x14ac:dyDescent="0.25">
      <c r="A108" s="51"/>
      <c r="B108" s="54"/>
      <c r="C108" s="53"/>
      <c r="D108" s="54"/>
      <c r="E108" s="54"/>
      <c r="F108" s="53"/>
      <c r="G108" s="54"/>
      <c r="H108" s="54"/>
      <c r="I108" s="53"/>
      <c r="J108" s="54"/>
      <c r="K108" s="57"/>
      <c r="L108" s="40"/>
      <c r="M108" s="40"/>
      <c r="N108" s="40"/>
      <c r="O108" s="41"/>
      <c r="P108" s="41"/>
      <c r="Q108" s="42"/>
      <c r="R108" s="40"/>
      <c r="S108" s="40"/>
      <c r="T108" s="40"/>
      <c r="U108" s="40"/>
      <c r="V108" s="40"/>
    </row>
    <row r="109" spans="1:23" s="59" customFormat="1" ht="19.899999999999999" customHeight="1" x14ac:dyDescent="0.25">
      <c r="A109" s="51"/>
      <c r="B109" s="54"/>
      <c r="C109" s="53"/>
      <c r="D109" s="54"/>
      <c r="E109" s="54"/>
      <c r="F109" s="53"/>
      <c r="G109" s="54"/>
      <c r="H109" s="54"/>
      <c r="I109" s="53"/>
      <c r="J109" s="54"/>
      <c r="K109" s="57"/>
      <c r="L109" s="40"/>
      <c r="M109" s="40"/>
      <c r="N109" s="40"/>
      <c r="O109" s="41"/>
      <c r="P109" s="41"/>
      <c r="Q109" s="42"/>
      <c r="R109" s="40"/>
      <c r="S109" s="40"/>
      <c r="T109" s="40"/>
      <c r="U109" s="40"/>
      <c r="V109" s="40"/>
    </row>
    <row r="110" spans="1:23" s="59" customFormat="1" ht="19.899999999999999" customHeight="1" x14ac:dyDescent="0.25">
      <c r="A110" s="51"/>
      <c r="B110" s="54"/>
      <c r="C110" s="53"/>
      <c r="D110" s="54"/>
      <c r="E110" s="54"/>
      <c r="F110" s="53"/>
      <c r="G110" s="54"/>
      <c r="H110" s="54"/>
      <c r="I110" s="53"/>
      <c r="J110" s="54"/>
      <c r="K110" s="57"/>
      <c r="L110" s="40"/>
      <c r="M110" s="40"/>
      <c r="N110" s="40"/>
      <c r="O110" s="41"/>
      <c r="P110" s="41"/>
      <c r="Q110" s="42"/>
      <c r="R110" s="40"/>
      <c r="S110" s="40"/>
      <c r="T110" s="40"/>
      <c r="U110" s="40"/>
      <c r="V110" s="40"/>
    </row>
    <row r="111" spans="1:23" s="59" customFormat="1" ht="19.899999999999999" customHeight="1" x14ac:dyDescent="0.25">
      <c r="A111" s="51"/>
      <c r="B111" s="54"/>
      <c r="C111" s="53"/>
      <c r="D111" s="54"/>
      <c r="E111" s="54"/>
      <c r="F111" s="53"/>
      <c r="G111" s="54"/>
      <c r="H111" s="54"/>
      <c r="I111" s="53"/>
      <c r="J111" s="54"/>
      <c r="K111" s="57"/>
      <c r="L111" s="40"/>
      <c r="M111" s="40"/>
      <c r="N111" s="40"/>
      <c r="O111" s="41"/>
      <c r="P111" s="41"/>
      <c r="Q111" s="42"/>
      <c r="R111" s="40"/>
      <c r="S111" s="40"/>
      <c r="T111" s="40"/>
      <c r="U111" s="40"/>
      <c r="V111" s="40"/>
    </row>
    <row r="112" spans="1:23" s="59" customFormat="1" ht="19.899999999999999" customHeight="1" x14ac:dyDescent="0.25">
      <c r="A112" s="51"/>
      <c r="B112" s="54"/>
      <c r="C112" s="53"/>
      <c r="D112" s="54"/>
      <c r="E112" s="54"/>
      <c r="F112" s="53"/>
      <c r="G112" s="54"/>
      <c r="H112" s="54"/>
      <c r="I112" s="53"/>
      <c r="J112" s="54"/>
      <c r="K112" s="57"/>
      <c r="L112" s="40"/>
      <c r="M112" s="40"/>
      <c r="N112" s="40"/>
      <c r="O112" s="41"/>
      <c r="P112" s="41"/>
      <c r="Q112" s="42"/>
      <c r="R112" s="40"/>
      <c r="S112" s="40"/>
      <c r="T112" s="40"/>
      <c r="U112" s="40"/>
      <c r="V112" s="40"/>
    </row>
    <row r="113" spans="1:22" s="59" customFormat="1" ht="19.899999999999999" customHeight="1" x14ac:dyDescent="0.25">
      <c r="A113" s="51"/>
      <c r="B113" s="54"/>
      <c r="C113" s="53"/>
      <c r="D113" s="54"/>
      <c r="E113" s="54"/>
      <c r="F113" s="53"/>
      <c r="G113" s="54"/>
      <c r="H113" s="54"/>
      <c r="I113" s="53"/>
      <c r="J113" s="54"/>
      <c r="K113" s="57"/>
      <c r="L113" s="40"/>
      <c r="M113" s="40"/>
      <c r="N113" s="40"/>
      <c r="O113" s="41"/>
      <c r="P113" s="41"/>
      <c r="Q113" s="42"/>
      <c r="R113" s="40"/>
      <c r="S113" s="40"/>
      <c r="T113" s="40"/>
      <c r="U113" s="40"/>
      <c r="V113" s="40"/>
    </row>
    <row r="114" spans="1:22" s="59" customFormat="1" ht="19.899999999999999" customHeight="1" x14ac:dyDescent="0.25">
      <c r="A114" s="51"/>
      <c r="B114" s="54"/>
      <c r="C114" s="53"/>
      <c r="D114" s="54"/>
      <c r="E114" s="54"/>
      <c r="F114" s="53"/>
      <c r="G114" s="54"/>
      <c r="H114" s="54"/>
      <c r="I114" s="53"/>
      <c r="J114" s="54"/>
      <c r="K114" s="57"/>
      <c r="L114" s="40"/>
      <c r="M114" s="40"/>
      <c r="N114" s="40"/>
      <c r="O114" s="41"/>
      <c r="P114" s="41"/>
      <c r="Q114" s="42"/>
      <c r="R114" s="40"/>
      <c r="S114" s="40"/>
      <c r="T114" s="40"/>
      <c r="U114" s="40"/>
      <c r="V114" s="40"/>
    </row>
    <row r="115" spans="1:22" s="59" customFormat="1" ht="19.899999999999999" customHeight="1" x14ac:dyDescent="0.25">
      <c r="A115" s="51"/>
      <c r="B115" s="54"/>
      <c r="C115" s="53"/>
      <c r="D115" s="54"/>
      <c r="E115" s="54"/>
      <c r="F115" s="53"/>
      <c r="G115" s="54"/>
      <c r="H115" s="54"/>
      <c r="I115" s="53"/>
      <c r="J115" s="54"/>
      <c r="K115" s="57"/>
      <c r="L115" s="40"/>
      <c r="M115" s="40"/>
      <c r="N115" s="40"/>
      <c r="O115" s="41"/>
      <c r="P115" s="41"/>
      <c r="Q115" s="42"/>
      <c r="R115" s="40"/>
      <c r="S115" s="40"/>
      <c r="T115" s="40"/>
      <c r="U115" s="40"/>
      <c r="V115" s="40"/>
    </row>
    <row r="116" spans="1:22" s="59" customFormat="1" ht="19.899999999999999" customHeight="1" x14ac:dyDescent="0.25">
      <c r="A116" s="51"/>
      <c r="B116" s="54"/>
      <c r="C116" s="53"/>
      <c r="D116" s="54"/>
      <c r="E116" s="54"/>
      <c r="F116" s="53"/>
      <c r="G116" s="54"/>
      <c r="H116" s="54"/>
      <c r="I116" s="53"/>
      <c r="J116" s="54"/>
      <c r="K116" s="57"/>
      <c r="L116" s="40"/>
      <c r="M116" s="40"/>
      <c r="N116" s="40"/>
      <c r="O116" s="41"/>
      <c r="P116" s="41"/>
      <c r="Q116" s="42"/>
      <c r="R116" s="40"/>
      <c r="S116" s="40"/>
      <c r="T116" s="40"/>
      <c r="U116" s="40"/>
      <c r="V116" s="40"/>
    </row>
    <row r="117" spans="1:22" s="59" customFormat="1" ht="19.899999999999999" customHeight="1" x14ac:dyDescent="0.25">
      <c r="A117" s="51"/>
      <c r="B117" s="54"/>
      <c r="C117" s="53"/>
      <c r="D117" s="54"/>
      <c r="E117" s="54"/>
      <c r="F117" s="53"/>
      <c r="G117" s="54"/>
      <c r="H117" s="54"/>
      <c r="I117" s="53"/>
      <c r="J117" s="54"/>
      <c r="K117" s="57"/>
      <c r="L117" s="40"/>
      <c r="M117" s="40"/>
      <c r="N117" s="40"/>
      <c r="O117" s="41"/>
      <c r="P117" s="41"/>
      <c r="Q117" s="42"/>
      <c r="R117" s="40"/>
      <c r="S117" s="40"/>
      <c r="T117" s="40"/>
      <c r="U117" s="40"/>
      <c r="V117" s="40"/>
    </row>
    <row r="118" spans="1:22" s="59" customFormat="1" ht="19.899999999999999" customHeight="1" x14ac:dyDescent="0.25">
      <c r="A118" s="51"/>
      <c r="B118" s="54"/>
      <c r="C118" s="53"/>
      <c r="D118" s="54"/>
      <c r="E118" s="54"/>
      <c r="F118" s="53"/>
      <c r="G118" s="54"/>
      <c r="H118" s="54"/>
      <c r="I118" s="53"/>
      <c r="J118" s="54"/>
      <c r="K118" s="57"/>
      <c r="L118" s="40"/>
      <c r="M118" s="40"/>
      <c r="N118" s="40"/>
      <c r="O118" s="41"/>
      <c r="P118" s="41"/>
      <c r="Q118" s="42"/>
      <c r="R118" s="40"/>
      <c r="S118" s="40"/>
      <c r="T118" s="40"/>
      <c r="U118" s="40"/>
      <c r="V118" s="40"/>
    </row>
    <row r="119" spans="1:22" s="59" customFormat="1" ht="19.899999999999999" customHeight="1" x14ac:dyDescent="0.25">
      <c r="A119" s="51"/>
      <c r="B119" s="54"/>
      <c r="C119" s="53"/>
      <c r="D119" s="54"/>
      <c r="E119" s="54"/>
      <c r="F119" s="53"/>
      <c r="G119" s="54"/>
      <c r="H119" s="54"/>
      <c r="I119" s="53"/>
      <c r="J119" s="54"/>
      <c r="K119" s="57"/>
      <c r="L119" s="40"/>
      <c r="M119" s="40"/>
      <c r="N119" s="40"/>
      <c r="O119" s="41"/>
      <c r="P119" s="41"/>
      <c r="Q119" s="42"/>
      <c r="R119" s="40"/>
      <c r="S119" s="40"/>
      <c r="T119" s="40"/>
      <c r="U119" s="40"/>
      <c r="V119" s="40"/>
    </row>
    <row r="120" spans="1:22" s="59" customFormat="1" ht="19.899999999999999" customHeight="1" x14ac:dyDescent="0.25">
      <c r="A120" s="51"/>
      <c r="B120" s="54"/>
      <c r="C120" s="53"/>
      <c r="D120" s="54"/>
      <c r="E120" s="54"/>
      <c r="F120" s="53"/>
      <c r="G120" s="54"/>
      <c r="H120" s="54"/>
      <c r="I120" s="53"/>
      <c r="J120" s="54"/>
      <c r="K120" s="57"/>
      <c r="L120" s="40"/>
      <c r="M120" s="40"/>
      <c r="N120" s="40"/>
      <c r="O120" s="41"/>
      <c r="P120" s="41"/>
      <c r="Q120" s="42"/>
      <c r="R120" s="40"/>
      <c r="S120" s="40"/>
      <c r="T120" s="40"/>
      <c r="U120" s="40"/>
      <c r="V120" s="40"/>
    </row>
    <row r="121" spans="1:22" s="59" customFormat="1" ht="19.899999999999999" customHeight="1" x14ac:dyDescent="0.25">
      <c r="A121" s="51"/>
      <c r="B121" s="54"/>
      <c r="C121" s="53"/>
      <c r="D121" s="54"/>
      <c r="E121" s="54"/>
      <c r="F121" s="53"/>
      <c r="G121" s="54"/>
      <c r="H121" s="54"/>
      <c r="I121" s="53"/>
      <c r="J121" s="54"/>
      <c r="K121" s="57"/>
      <c r="L121" s="40"/>
      <c r="M121" s="40"/>
      <c r="N121" s="40"/>
      <c r="O121" s="41"/>
      <c r="P121" s="41"/>
      <c r="Q121" s="42"/>
      <c r="R121" s="40"/>
      <c r="S121" s="40"/>
      <c r="T121" s="40"/>
      <c r="U121" s="40"/>
      <c r="V121" s="40"/>
    </row>
    <row r="122" spans="1:22" s="59" customFormat="1" ht="19.899999999999999" customHeight="1" x14ac:dyDescent="0.25">
      <c r="A122" s="51"/>
      <c r="B122" s="54"/>
      <c r="C122" s="53"/>
      <c r="D122" s="54"/>
      <c r="E122" s="54"/>
      <c r="F122" s="53"/>
      <c r="G122" s="54"/>
      <c r="H122" s="54"/>
      <c r="I122" s="53"/>
      <c r="J122" s="54"/>
      <c r="K122" s="57"/>
      <c r="L122" s="40"/>
      <c r="M122" s="40"/>
      <c r="N122" s="40"/>
      <c r="O122" s="41"/>
      <c r="P122" s="41"/>
      <c r="Q122" s="42"/>
      <c r="R122" s="40"/>
      <c r="S122" s="40"/>
      <c r="T122" s="40"/>
      <c r="U122" s="40"/>
      <c r="V122" s="40"/>
    </row>
    <row r="123" spans="1:22" s="59" customFormat="1" ht="19.899999999999999" customHeight="1" x14ac:dyDescent="0.25">
      <c r="A123" s="51"/>
      <c r="B123" s="54"/>
      <c r="C123" s="53"/>
      <c r="D123" s="54"/>
      <c r="E123" s="54"/>
      <c r="F123" s="53"/>
      <c r="G123" s="54"/>
      <c r="H123" s="54"/>
      <c r="I123" s="53"/>
      <c r="J123" s="54"/>
      <c r="K123" s="57"/>
      <c r="L123" s="40"/>
      <c r="M123" s="40"/>
      <c r="N123" s="40"/>
      <c r="O123" s="41"/>
      <c r="P123" s="41"/>
      <c r="Q123" s="42"/>
      <c r="R123" s="40"/>
      <c r="S123" s="40"/>
      <c r="T123" s="40"/>
      <c r="U123" s="40"/>
      <c r="V123" s="40"/>
    </row>
    <row r="124" spans="1:22" s="59" customFormat="1" ht="19.899999999999999" customHeight="1" x14ac:dyDescent="0.25">
      <c r="A124" s="51"/>
      <c r="B124" s="54"/>
      <c r="C124" s="53"/>
      <c r="D124" s="54"/>
      <c r="E124" s="54"/>
      <c r="F124" s="53"/>
      <c r="G124" s="54"/>
      <c r="H124" s="54"/>
      <c r="I124" s="53"/>
      <c r="J124" s="54"/>
      <c r="K124" s="57"/>
      <c r="L124" s="40"/>
      <c r="M124" s="40"/>
      <c r="N124" s="40"/>
      <c r="O124" s="41"/>
      <c r="P124" s="41"/>
      <c r="Q124" s="42"/>
      <c r="R124" s="40"/>
      <c r="S124" s="40"/>
      <c r="T124" s="40"/>
      <c r="U124" s="40"/>
      <c r="V124" s="40"/>
    </row>
    <row r="125" spans="1:22" s="59" customFormat="1" ht="19.899999999999999" customHeight="1" x14ac:dyDescent="0.25">
      <c r="A125" s="51"/>
      <c r="B125" s="54"/>
      <c r="C125" s="53"/>
      <c r="D125" s="54"/>
      <c r="E125" s="54"/>
      <c r="F125" s="53"/>
      <c r="G125" s="54"/>
      <c r="H125" s="54"/>
      <c r="I125" s="53"/>
      <c r="J125" s="54"/>
      <c r="K125" s="57"/>
      <c r="L125" s="40"/>
      <c r="M125" s="40"/>
      <c r="N125" s="40"/>
      <c r="O125" s="41"/>
      <c r="P125" s="41"/>
      <c r="Q125" s="42"/>
      <c r="R125" s="40"/>
      <c r="S125" s="40"/>
      <c r="T125" s="40"/>
      <c r="U125" s="40"/>
      <c r="V125" s="40"/>
    </row>
    <row r="126" spans="1:22" s="59" customFormat="1" ht="19.899999999999999" customHeight="1" x14ac:dyDescent="0.25">
      <c r="A126" s="51"/>
      <c r="B126" s="54"/>
      <c r="C126" s="53"/>
      <c r="D126" s="54"/>
      <c r="E126" s="54"/>
      <c r="F126" s="53"/>
      <c r="G126" s="54"/>
      <c r="H126" s="54"/>
      <c r="I126" s="53"/>
      <c r="J126" s="54"/>
      <c r="K126" s="57"/>
      <c r="L126" s="40"/>
      <c r="M126" s="40"/>
      <c r="N126" s="40"/>
      <c r="O126" s="41"/>
      <c r="P126" s="41"/>
      <c r="Q126" s="42"/>
      <c r="R126" s="40"/>
      <c r="S126" s="40"/>
      <c r="T126" s="40"/>
      <c r="U126" s="40"/>
      <c r="V126" s="40"/>
    </row>
    <row r="127" spans="1:22" s="59" customFormat="1" ht="19.899999999999999" customHeight="1" x14ac:dyDescent="0.25">
      <c r="A127" s="51"/>
      <c r="B127" s="54"/>
      <c r="C127" s="53"/>
      <c r="D127" s="54"/>
      <c r="E127" s="54"/>
      <c r="F127" s="53"/>
      <c r="G127" s="54"/>
      <c r="H127" s="54"/>
      <c r="I127" s="53"/>
      <c r="J127" s="54"/>
      <c r="K127" s="57"/>
      <c r="L127" s="40"/>
      <c r="M127" s="40"/>
      <c r="N127" s="40"/>
      <c r="O127" s="41"/>
      <c r="P127" s="41"/>
      <c r="Q127" s="42"/>
      <c r="R127" s="40"/>
      <c r="S127" s="40"/>
      <c r="T127" s="40"/>
      <c r="U127" s="40"/>
      <c r="V127" s="40"/>
    </row>
    <row r="128" spans="1:22" s="59" customFormat="1" ht="19.899999999999999" customHeight="1" x14ac:dyDescent="0.25">
      <c r="A128" s="51"/>
      <c r="B128" s="54"/>
      <c r="C128" s="53"/>
      <c r="D128" s="54"/>
      <c r="E128" s="54"/>
      <c r="F128" s="53"/>
      <c r="G128" s="54"/>
      <c r="H128" s="54"/>
      <c r="I128" s="53"/>
      <c r="J128" s="54"/>
      <c r="K128" s="57"/>
      <c r="L128" s="40"/>
      <c r="M128" s="40"/>
      <c r="N128" s="40"/>
      <c r="O128" s="41"/>
      <c r="P128" s="41"/>
      <c r="Q128" s="42"/>
      <c r="R128" s="40"/>
      <c r="S128" s="40"/>
      <c r="T128" s="40"/>
      <c r="U128" s="40"/>
      <c r="V128" s="40"/>
    </row>
    <row r="129" spans="1:23" s="59" customFormat="1" ht="19.899999999999999" customHeight="1" x14ac:dyDescent="0.25">
      <c r="A129" s="51"/>
      <c r="B129" s="54"/>
      <c r="C129" s="53"/>
      <c r="D129" s="54"/>
      <c r="E129" s="54"/>
      <c r="F129" s="53"/>
      <c r="G129" s="54"/>
      <c r="H129" s="54"/>
      <c r="I129" s="53"/>
      <c r="J129" s="54"/>
      <c r="K129" s="57"/>
      <c r="L129" s="40"/>
      <c r="M129" s="40"/>
      <c r="N129" s="40"/>
      <c r="O129" s="41"/>
      <c r="P129" s="41"/>
      <c r="Q129" s="42"/>
      <c r="R129" s="40"/>
      <c r="S129" s="40"/>
      <c r="T129" s="40"/>
      <c r="U129" s="40"/>
      <c r="V129" s="40"/>
    </row>
    <row r="130" spans="1:23" s="58" customFormat="1" ht="19.899999999999999" customHeight="1" x14ac:dyDescent="0.25">
      <c r="A130" s="51"/>
      <c r="B130" s="54"/>
      <c r="C130" s="53"/>
      <c r="D130" s="54"/>
      <c r="E130" s="54"/>
      <c r="F130" s="53"/>
      <c r="G130" s="54"/>
      <c r="H130" s="54"/>
      <c r="I130" s="53"/>
      <c r="J130" s="54"/>
      <c r="K130" s="57"/>
      <c r="L130" s="40"/>
      <c r="M130" s="40"/>
      <c r="N130" s="40"/>
      <c r="O130" s="41"/>
      <c r="P130" s="41"/>
      <c r="Q130" s="42"/>
      <c r="R130" s="40"/>
      <c r="S130" s="40"/>
      <c r="T130" s="40"/>
      <c r="U130" s="40"/>
      <c r="V130" s="40"/>
      <c r="W130" s="59"/>
    </row>
    <row r="131" spans="1:23" s="59" customFormat="1" ht="19.899999999999999" customHeight="1" x14ac:dyDescent="0.25">
      <c r="A131" s="51"/>
      <c r="B131" s="54"/>
      <c r="C131" s="53"/>
      <c r="D131" s="54"/>
      <c r="E131" s="54"/>
      <c r="F131" s="53"/>
      <c r="G131" s="54"/>
      <c r="H131" s="54"/>
      <c r="I131" s="53"/>
      <c r="J131" s="54"/>
      <c r="K131" s="57"/>
      <c r="L131" s="40"/>
      <c r="M131" s="40"/>
      <c r="N131" s="40"/>
      <c r="O131" s="41"/>
      <c r="P131" s="41"/>
      <c r="Q131" s="42"/>
      <c r="R131" s="40"/>
      <c r="S131" s="40"/>
      <c r="T131" s="40"/>
      <c r="U131" s="40"/>
      <c r="V131" s="40"/>
    </row>
    <row r="132" spans="1:23" s="59" customFormat="1" ht="19.899999999999999" customHeight="1" x14ac:dyDescent="0.25">
      <c r="A132" s="51"/>
      <c r="B132" s="54"/>
      <c r="C132" s="53"/>
      <c r="D132" s="54"/>
      <c r="E132" s="54"/>
      <c r="F132" s="53"/>
      <c r="G132" s="54"/>
      <c r="H132" s="54"/>
      <c r="I132" s="53"/>
      <c r="J132" s="54"/>
      <c r="K132" s="57"/>
      <c r="L132" s="40"/>
      <c r="M132" s="40"/>
      <c r="N132" s="40"/>
      <c r="O132" s="41"/>
      <c r="P132" s="41"/>
      <c r="Q132" s="42"/>
      <c r="R132" s="40"/>
      <c r="S132" s="40"/>
      <c r="T132" s="40"/>
      <c r="U132" s="40"/>
      <c r="V132" s="40"/>
    </row>
    <row r="133" spans="1:23" s="59" customFormat="1" ht="19.899999999999999" customHeight="1" x14ac:dyDescent="0.25">
      <c r="A133" s="51"/>
      <c r="B133" s="54"/>
      <c r="C133" s="53"/>
      <c r="D133" s="54"/>
      <c r="E133" s="54"/>
      <c r="F133" s="53"/>
      <c r="G133" s="54"/>
      <c r="H133" s="54"/>
      <c r="I133" s="53"/>
      <c r="J133" s="54"/>
      <c r="K133" s="57"/>
      <c r="L133" s="40"/>
      <c r="M133" s="40"/>
      <c r="N133" s="40"/>
      <c r="O133" s="41"/>
      <c r="P133" s="41"/>
      <c r="Q133" s="42"/>
      <c r="R133" s="40"/>
      <c r="S133" s="40"/>
      <c r="T133" s="40"/>
      <c r="U133" s="40"/>
      <c r="V133" s="40"/>
    </row>
    <row r="134" spans="1:23" s="59" customFormat="1" ht="19.899999999999999" customHeight="1" x14ac:dyDescent="0.25">
      <c r="A134" s="51"/>
      <c r="B134" s="54"/>
      <c r="C134" s="53"/>
      <c r="D134" s="54"/>
      <c r="E134" s="54"/>
      <c r="F134" s="53"/>
      <c r="G134" s="54"/>
      <c r="H134" s="54"/>
      <c r="I134" s="53"/>
      <c r="J134" s="54"/>
      <c r="K134" s="57"/>
      <c r="L134" s="40"/>
      <c r="M134" s="40"/>
      <c r="N134" s="40"/>
      <c r="O134" s="41"/>
      <c r="P134" s="41"/>
      <c r="Q134" s="42"/>
      <c r="R134" s="40"/>
      <c r="S134" s="40"/>
      <c r="T134" s="40"/>
      <c r="U134" s="40"/>
      <c r="V134" s="40"/>
    </row>
    <row r="135" spans="1:23" s="59" customFormat="1" ht="19.899999999999999" customHeight="1" x14ac:dyDescent="0.25">
      <c r="A135" s="51"/>
      <c r="B135" s="54"/>
      <c r="C135" s="53"/>
      <c r="D135" s="54"/>
      <c r="E135" s="54"/>
      <c r="F135" s="53"/>
      <c r="G135" s="54"/>
      <c r="H135" s="54"/>
      <c r="I135" s="53"/>
      <c r="J135" s="54"/>
      <c r="K135" s="57"/>
      <c r="L135" s="40"/>
      <c r="M135" s="40"/>
      <c r="N135" s="40"/>
      <c r="O135" s="41"/>
      <c r="P135" s="41"/>
      <c r="Q135" s="42"/>
      <c r="R135" s="40"/>
      <c r="S135" s="40"/>
      <c r="T135" s="40"/>
      <c r="U135" s="40"/>
      <c r="V135" s="40"/>
    </row>
    <row r="136" spans="1:23" s="59" customFormat="1" ht="19.899999999999999" customHeight="1" x14ac:dyDescent="0.25">
      <c r="A136" s="51"/>
      <c r="B136" s="54"/>
      <c r="C136" s="53"/>
      <c r="D136" s="54"/>
      <c r="E136" s="54"/>
      <c r="F136" s="53"/>
      <c r="G136" s="54"/>
      <c r="H136" s="54"/>
      <c r="I136" s="53"/>
      <c r="J136" s="54"/>
      <c r="K136" s="57"/>
      <c r="L136" s="40"/>
      <c r="M136" s="40"/>
      <c r="N136" s="40"/>
      <c r="O136" s="41"/>
      <c r="P136" s="41"/>
      <c r="Q136" s="42"/>
      <c r="R136" s="40"/>
      <c r="S136" s="40"/>
      <c r="T136" s="40"/>
      <c r="U136" s="40"/>
      <c r="V136" s="40"/>
    </row>
    <row r="137" spans="1:23" s="59" customFormat="1" ht="19.899999999999999" customHeight="1" x14ac:dyDescent="0.25">
      <c r="A137" s="51"/>
      <c r="B137" s="54"/>
      <c r="C137" s="53"/>
      <c r="D137" s="54"/>
      <c r="E137" s="54"/>
      <c r="F137" s="53"/>
      <c r="G137" s="54"/>
      <c r="H137" s="54"/>
      <c r="I137" s="53"/>
      <c r="J137" s="54"/>
      <c r="K137" s="57"/>
      <c r="L137" s="40"/>
      <c r="M137" s="40"/>
      <c r="N137" s="40"/>
      <c r="O137" s="41"/>
      <c r="P137" s="41"/>
      <c r="Q137" s="42"/>
      <c r="R137" s="40"/>
      <c r="S137" s="40"/>
      <c r="T137" s="40"/>
      <c r="U137" s="40"/>
      <c r="V137" s="40"/>
    </row>
    <row r="138" spans="1:23" s="59" customFormat="1" ht="19.899999999999999" customHeight="1" x14ac:dyDescent="0.25">
      <c r="A138" s="51"/>
      <c r="B138" s="54"/>
      <c r="C138" s="53"/>
      <c r="D138" s="54"/>
      <c r="E138" s="54"/>
      <c r="F138" s="53"/>
      <c r="G138" s="54"/>
      <c r="H138" s="54"/>
      <c r="I138" s="53"/>
      <c r="J138" s="54"/>
      <c r="K138" s="57"/>
      <c r="L138" s="40"/>
      <c r="M138" s="40"/>
      <c r="N138" s="40"/>
      <c r="O138" s="41"/>
      <c r="P138" s="41"/>
      <c r="Q138" s="42"/>
      <c r="R138" s="40"/>
      <c r="S138" s="40"/>
      <c r="T138" s="40"/>
      <c r="U138" s="40"/>
      <c r="V138" s="40"/>
    </row>
    <row r="139" spans="1:23" s="59" customFormat="1" ht="19.899999999999999" customHeight="1" x14ac:dyDescent="0.25">
      <c r="A139" s="51"/>
      <c r="B139" s="54"/>
      <c r="C139" s="53"/>
      <c r="D139" s="54"/>
      <c r="E139" s="54"/>
      <c r="F139" s="53"/>
      <c r="G139" s="54"/>
      <c r="H139" s="54"/>
      <c r="I139" s="53"/>
      <c r="J139" s="54"/>
      <c r="K139" s="57"/>
      <c r="L139" s="40"/>
      <c r="M139" s="40"/>
      <c r="N139" s="40"/>
      <c r="O139" s="41"/>
      <c r="P139" s="41"/>
      <c r="Q139" s="42"/>
      <c r="R139" s="40"/>
      <c r="S139" s="40"/>
      <c r="T139" s="40"/>
      <c r="U139" s="40"/>
      <c r="V139" s="40"/>
    </row>
    <row r="140" spans="1:23" s="59" customFormat="1" ht="19.899999999999999" customHeight="1" x14ac:dyDescent="0.25">
      <c r="A140" s="51"/>
      <c r="B140" s="54"/>
      <c r="C140" s="53"/>
      <c r="D140" s="54"/>
      <c r="E140" s="54"/>
      <c r="F140" s="53"/>
      <c r="G140" s="54"/>
      <c r="H140" s="54"/>
      <c r="I140" s="53"/>
      <c r="J140" s="54"/>
      <c r="K140" s="57"/>
      <c r="L140" s="40"/>
      <c r="M140" s="40"/>
      <c r="N140" s="40"/>
      <c r="O140" s="41"/>
      <c r="P140" s="41"/>
      <c r="Q140" s="42"/>
      <c r="R140" s="40"/>
      <c r="S140" s="40"/>
      <c r="T140" s="40"/>
      <c r="U140" s="40"/>
      <c r="V140" s="40"/>
    </row>
    <row r="141" spans="1:23" s="59" customFormat="1" ht="19.899999999999999" customHeight="1" x14ac:dyDescent="0.25">
      <c r="A141" s="51"/>
      <c r="B141" s="54"/>
      <c r="C141" s="53"/>
      <c r="D141" s="54"/>
      <c r="E141" s="54"/>
      <c r="F141" s="53"/>
      <c r="G141" s="54"/>
      <c r="H141" s="54"/>
      <c r="I141" s="53"/>
      <c r="J141" s="54"/>
      <c r="K141" s="57"/>
      <c r="L141" s="40"/>
      <c r="M141" s="40"/>
      <c r="N141" s="40"/>
      <c r="O141" s="41"/>
      <c r="P141" s="41"/>
      <c r="Q141" s="42"/>
      <c r="R141" s="40"/>
      <c r="S141" s="40"/>
      <c r="T141" s="40"/>
      <c r="U141" s="40"/>
      <c r="V141" s="40"/>
    </row>
    <row r="142" spans="1:23" s="59" customFormat="1" ht="19.899999999999999" customHeight="1" x14ac:dyDescent="0.25">
      <c r="A142" s="51"/>
      <c r="B142" s="54"/>
      <c r="C142" s="53"/>
      <c r="D142" s="54"/>
      <c r="E142" s="54"/>
      <c r="F142" s="53"/>
      <c r="G142" s="54"/>
      <c r="H142" s="54"/>
      <c r="I142" s="53"/>
      <c r="J142" s="54"/>
      <c r="K142" s="57"/>
      <c r="L142" s="40"/>
      <c r="M142" s="40"/>
      <c r="N142" s="40"/>
      <c r="O142" s="41"/>
      <c r="P142" s="41"/>
      <c r="Q142" s="42"/>
      <c r="R142" s="40"/>
      <c r="S142" s="40"/>
      <c r="T142" s="40"/>
      <c r="U142" s="40"/>
      <c r="V142" s="40"/>
    </row>
    <row r="143" spans="1:23" s="59" customFormat="1" ht="19.899999999999999" customHeight="1" x14ac:dyDescent="0.25">
      <c r="A143" s="51"/>
      <c r="B143" s="54"/>
      <c r="C143" s="53"/>
      <c r="D143" s="54"/>
      <c r="E143" s="54"/>
      <c r="F143" s="53"/>
      <c r="G143" s="54"/>
      <c r="H143" s="54"/>
      <c r="I143" s="53"/>
      <c r="J143" s="54"/>
      <c r="K143" s="57"/>
      <c r="L143" s="40"/>
      <c r="M143" s="40"/>
      <c r="N143" s="40"/>
      <c r="O143" s="41"/>
      <c r="P143" s="41"/>
      <c r="Q143" s="42"/>
      <c r="R143" s="40"/>
      <c r="S143" s="40"/>
      <c r="T143" s="40"/>
      <c r="U143" s="40"/>
      <c r="V143" s="40"/>
    </row>
    <row r="144" spans="1:23" s="59" customFormat="1" ht="19.899999999999999" customHeight="1" x14ac:dyDescent="0.25">
      <c r="A144" s="51"/>
      <c r="B144" s="54"/>
      <c r="C144" s="53"/>
      <c r="D144" s="54"/>
      <c r="E144" s="54"/>
      <c r="F144" s="53"/>
      <c r="G144" s="54"/>
      <c r="H144" s="54"/>
      <c r="I144" s="53"/>
      <c r="J144" s="54"/>
      <c r="K144" s="57"/>
      <c r="L144" s="40"/>
      <c r="M144" s="40"/>
      <c r="N144" s="40"/>
      <c r="O144" s="41"/>
      <c r="P144" s="41"/>
      <c r="Q144" s="42"/>
      <c r="R144" s="40"/>
      <c r="S144" s="40"/>
      <c r="T144" s="40"/>
      <c r="U144" s="40"/>
      <c r="V144" s="40"/>
    </row>
    <row r="145" spans="1:23" s="59" customFormat="1" ht="19.899999999999999" customHeight="1" x14ac:dyDescent="0.25">
      <c r="A145" s="51"/>
      <c r="B145" s="54"/>
      <c r="C145" s="53"/>
      <c r="D145" s="54"/>
      <c r="E145" s="54"/>
      <c r="F145" s="53"/>
      <c r="G145" s="54"/>
      <c r="H145" s="54"/>
      <c r="I145" s="53"/>
      <c r="J145" s="54"/>
      <c r="K145" s="57"/>
      <c r="L145" s="40"/>
      <c r="M145" s="40"/>
      <c r="N145" s="40"/>
      <c r="O145" s="41"/>
      <c r="P145" s="41"/>
      <c r="Q145" s="42"/>
      <c r="R145" s="40"/>
      <c r="S145" s="40"/>
      <c r="T145" s="40"/>
      <c r="U145" s="40"/>
      <c r="V145" s="40"/>
    </row>
    <row r="146" spans="1:23" s="59" customFormat="1" ht="19.899999999999999" customHeight="1" x14ac:dyDescent="0.25">
      <c r="A146" s="51"/>
      <c r="B146" s="54"/>
      <c r="C146" s="53"/>
      <c r="D146" s="54"/>
      <c r="E146" s="54"/>
      <c r="F146" s="53"/>
      <c r="G146" s="54"/>
      <c r="H146" s="54"/>
      <c r="I146" s="53"/>
      <c r="J146" s="54"/>
      <c r="K146" s="57"/>
      <c r="L146" s="40"/>
      <c r="M146" s="40"/>
      <c r="N146" s="40"/>
      <c r="O146" s="41"/>
      <c r="P146" s="41"/>
      <c r="Q146" s="42"/>
      <c r="R146" s="40"/>
      <c r="S146" s="40"/>
      <c r="T146" s="40"/>
      <c r="U146" s="40"/>
      <c r="V146" s="40"/>
    </row>
    <row r="147" spans="1:23" s="59" customFormat="1" ht="19.899999999999999" customHeight="1" x14ac:dyDescent="0.25">
      <c r="A147" s="51"/>
      <c r="B147" s="54"/>
      <c r="C147" s="53"/>
      <c r="D147" s="54"/>
      <c r="E147" s="54"/>
      <c r="F147" s="53"/>
      <c r="G147" s="54"/>
      <c r="H147" s="54"/>
      <c r="I147" s="53"/>
      <c r="J147" s="54"/>
      <c r="K147" s="57"/>
      <c r="L147" s="40"/>
      <c r="M147" s="40"/>
      <c r="N147" s="40"/>
      <c r="O147" s="41"/>
      <c r="P147" s="41"/>
      <c r="Q147" s="42"/>
      <c r="R147" s="40"/>
      <c r="S147" s="40"/>
      <c r="T147" s="40"/>
      <c r="U147" s="40"/>
      <c r="V147" s="40"/>
    </row>
    <row r="148" spans="1:23" s="59" customFormat="1" ht="19.899999999999999" customHeight="1" x14ac:dyDescent="0.25">
      <c r="A148" s="51"/>
      <c r="B148" s="54"/>
      <c r="C148" s="53"/>
      <c r="D148" s="54"/>
      <c r="E148" s="54"/>
      <c r="F148" s="53"/>
      <c r="G148" s="54"/>
      <c r="H148" s="54"/>
      <c r="I148" s="53"/>
      <c r="J148" s="54"/>
      <c r="K148" s="57"/>
      <c r="L148" s="40"/>
      <c r="M148" s="40"/>
      <c r="N148" s="40"/>
      <c r="O148" s="41"/>
      <c r="P148" s="41"/>
      <c r="Q148" s="42"/>
      <c r="R148" s="40"/>
      <c r="S148" s="40"/>
      <c r="T148" s="40"/>
      <c r="U148" s="40"/>
      <c r="V148" s="40"/>
    </row>
    <row r="149" spans="1:23" s="59" customFormat="1" ht="19.899999999999999" customHeight="1" x14ac:dyDescent="0.25">
      <c r="A149" s="51"/>
      <c r="B149" s="54"/>
      <c r="C149" s="53"/>
      <c r="D149" s="54"/>
      <c r="E149" s="54"/>
      <c r="F149" s="53"/>
      <c r="G149" s="54"/>
      <c r="H149" s="54"/>
      <c r="I149" s="53"/>
      <c r="J149" s="54"/>
      <c r="K149" s="57"/>
      <c r="L149" s="40"/>
      <c r="M149" s="40"/>
      <c r="N149" s="40"/>
      <c r="O149" s="41"/>
      <c r="P149" s="41"/>
      <c r="Q149" s="42"/>
      <c r="R149" s="40"/>
      <c r="S149" s="40"/>
      <c r="T149" s="40"/>
      <c r="U149" s="40"/>
      <c r="V149" s="40"/>
    </row>
    <row r="150" spans="1:23" s="59" customFormat="1" ht="19.899999999999999" customHeight="1" x14ac:dyDescent="0.25">
      <c r="A150" s="51"/>
      <c r="B150" s="54"/>
      <c r="C150" s="53"/>
      <c r="D150" s="54"/>
      <c r="E150" s="54"/>
      <c r="F150" s="53"/>
      <c r="G150" s="54"/>
      <c r="H150" s="54"/>
      <c r="I150" s="53"/>
      <c r="J150" s="54"/>
      <c r="K150" s="57"/>
      <c r="L150" s="40"/>
      <c r="M150" s="40"/>
      <c r="N150" s="40"/>
      <c r="O150" s="41"/>
      <c r="P150" s="41"/>
      <c r="Q150" s="42"/>
      <c r="R150" s="40"/>
      <c r="S150" s="40"/>
      <c r="T150" s="40"/>
      <c r="U150" s="40"/>
      <c r="V150" s="40"/>
    </row>
    <row r="151" spans="1:23" s="59" customFormat="1" ht="19.899999999999999" customHeight="1" x14ac:dyDescent="0.25">
      <c r="A151" s="51"/>
      <c r="B151" s="54"/>
      <c r="C151" s="53"/>
      <c r="D151" s="54"/>
      <c r="E151" s="54"/>
      <c r="F151" s="53"/>
      <c r="G151" s="54"/>
      <c r="H151" s="54"/>
      <c r="I151" s="53"/>
      <c r="J151" s="54"/>
      <c r="K151" s="57"/>
      <c r="L151" s="40"/>
      <c r="M151" s="40"/>
      <c r="N151" s="40"/>
      <c r="O151" s="41"/>
      <c r="P151" s="41"/>
      <c r="Q151" s="42"/>
      <c r="R151" s="40"/>
      <c r="S151" s="40"/>
      <c r="T151" s="40"/>
      <c r="U151" s="40"/>
      <c r="V151" s="40"/>
    </row>
    <row r="152" spans="1:23" s="59" customFormat="1" ht="19.899999999999999" customHeight="1" x14ac:dyDescent="0.25">
      <c r="A152" s="51"/>
      <c r="B152" s="54"/>
      <c r="C152" s="53"/>
      <c r="D152" s="54"/>
      <c r="E152" s="54"/>
      <c r="F152" s="53"/>
      <c r="G152" s="54"/>
      <c r="H152" s="54"/>
      <c r="I152" s="53"/>
      <c r="J152" s="54"/>
      <c r="K152" s="57"/>
      <c r="L152" s="40"/>
      <c r="M152" s="40"/>
      <c r="N152" s="40"/>
      <c r="O152" s="41"/>
      <c r="P152" s="41"/>
      <c r="Q152" s="42"/>
      <c r="R152" s="40"/>
      <c r="S152" s="40"/>
      <c r="T152" s="40"/>
      <c r="U152" s="40"/>
      <c r="V152" s="40"/>
    </row>
    <row r="153" spans="1:23" s="59" customFormat="1" ht="19.899999999999999" customHeight="1" x14ac:dyDescent="0.25">
      <c r="A153" s="51"/>
      <c r="B153" s="54"/>
      <c r="C153" s="53"/>
      <c r="D153" s="54"/>
      <c r="E153" s="54"/>
      <c r="F153" s="53"/>
      <c r="G153" s="54"/>
      <c r="H153" s="54"/>
      <c r="I153" s="53"/>
      <c r="J153" s="54"/>
      <c r="K153" s="57"/>
      <c r="L153" s="40"/>
      <c r="M153" s="40"/>
      <c r="N153" s="40"/>
      <c r="O153" s="41"/>
      <c r="P153" s="41"/>
      <c r="Q153" s="42"/>
      <c r="R153" s="40"/>
      <c r="S153" s="40"/>
      <c r="T153" s="40"/>
      <c r="U153" s="40"/>
      <c r="V153" s="40"/>
    </row>
    <row r="154" spans="1:23" s="59" customFormat="1" ht="19.899999999999999" customHeight="1" x14ac:dyDescent="0.25">
      <c r="A154" s="51"/>
      <c r="B154" s="54"/>
      <c r="C154" s="53"/>
      <c r="D154" s="54"/>
      <c r="E154" s="54"/>
      <c r="F154" s="53"/>
      <c r="G154" s="54"/>
      <c r="H154" s="54"/>
      <c r="I154" s="53"/>
      <c r="J154" s="54"/>
      <c r="K154" s="57"/>
      <c r="L154" s="40"/>
      <c r="M154" s="40"/>
      <c r="N154" s="40"/>
      <c r="O154" s="41"/>
      <c r="P154" s="41"/>
      <c r="Q154" s="42"/>
      <c r="R154" s="40"/>
      <c r="S154" s="40"/>
      <c r="T154" s="40"/>
      <c r="U154" s="40"/>
      <c r="V154" s="40"/>
    </row>
    <row r="155" spans="1:23" s="59" customFormat="1" ht="19.899999999999999" customHeight="1" x14ac:dyDescent="0.25">
      <c r="A155" s="51"/>
      <c r="B155" s="54"/>
      <c r="C155" s="53"/>
      <c r="D155" s="54"/>
      <c r="E155" s="54"/>
      <c r="F155" s="53"/>
      <c r="G155" s="54"/>
      <c r="H155" s="54"/>
      <c r="I155" s="53"/>
      <c r="J155" s="54"/>
      <c r="K155" s="57"/>
      <c r="L155" s="40"/>
      <c r="M155" s="40"/>
      <c r="N155" s="40"/>
      <c r="O155" s="41"/>
      <c r="P155" s="41"/>
      <c r="Q155" s="42"/>
      <c r="R155" s="40"/>
      <c r="S155" s="40"/>
      <c r="T155" s="40"/>
      <c r="U155" s="40"/>
      <c r="V155" s="40"/>
      <c r="W155" s="58"/>
    </row>
    <row r="156" spans="1:23" s="59" customFormat="1" ht="19.899999999999999" customHeight="1" x14ac:dyDescent="0.25">
      <c r="A156" s="51"/>
      <c r="B156" s="54"/>
      <c r="C156" s="53"/>
      <c r="D156" s="54"/>
      <c r="E156" s="54"/>
      <c r="F156" s="53"/>
      <c r="G156" s="54"/>
      <c r="H156" s="54"/>
      <c r="I156" s="53"/>
      <c r="J156" s="54"/>
      <c r="K156" s="57"/>
      <c r="L156" s="40"/>
      <c r="M156" s="40"/>
      <c r="N156" s="40"/>
      <c r="O156" s="41"/>
      <c r="P156" s="41"/>
      <c r="Q156" s="42"/>
      <c r="R156" s="40"/>
      <c r="S156" s="40"/>
      <c r="T156" s="40"/>
      <c r="U156" s="40"/>
      <c r="V156" s="40"/>
    </row>
    <row r="157" spans="1:23" s="59" customFormat="1" ht="19.899999999999999" customHeight="1" x14ac:dyDescent="0.25">
      <c r="A157" s="51"/>
      <c r="B157" s="54"/>
      <c r="C157" s="53"/>
      <c r="D157" s="54"/>
      <c r="E157" s="54"/>
      <c r="F157" s="53"/>
      <c r="G157" s="54"/>
      <c r="H157" s="54"/>
      <c r="I157" s="53"/>
      <c r="J157" s="54"/>
      <c r="K157" s="57"/>
      <c r="L157" s="40"/>
      <c r="M157" s="40"/>
      <c r="N157" s="40"/>
      <c r="O157" s="41"/>
      <c r="P157" s="41"/>
      <c r="Q157" s="42"/>
      <c r="R157" s="40"/>
      <c r="S157" s="40"/>
      <c r="T157" s="40"/>
      <c r="U157" s="40"/>
      <c r="V157" s="40"/>
    </row>
    <row r="158" spans="1:23" s="59" customFormat="1" ht="19.899999999999999" customHeight="1" x14ac:dyDescent="0.25">
      <c r="A158" s="51"/>
      <c r="B158" s="54"/>
      <c r="C158" s="53"/>
      <c r="D158" s="54"/>
      <c r="E158" s="54"/>
      <c r="F158" s="53"/>
      <c r="G158" s="54"/>
      <c r="H158" s="54"/>
      <c r="I158" s="53"/>
      <c r="J158" s="54"/>
      <c r="K158" s="57"/>
      <c r="L158" s="40"/>
      <c r="M158" s="40"/>
      <c r="N158" s="40"/>
      <c r="O158" s="41"/>
      <c r="P158" s="41"/>
      <c r="Q158" s="42"/>
      <c r="R158" s="40"/>
      <c r="S158" s="40"/>
      <c r="T158" s="40"/>
      <c r="U158" s="40"/>
      <c r="V158" s="40"/>
    </row>
    <row r="159" spans="1:23" s="59" customFormat="1" ht="19.899999999999999" customHeight="1" x14ac:dyDescent="0.25">
      <c r="A159" s="51"/>
      <c r="B159" s="54"/>
      <c r="C159" s="53"/>
      <c r="D159" s="54"/>
      <c r="E159" s="54"/>
      <c r="F159" s="53"/>
      <c r="G159" s="54"/>
      <c r="H159" s="54"/>
      <c r="I159" s="53"/>
      <c r="J159" s="54"/>
      <c r="K159" s="57"/>
      <c r="L159" s="40"/>
      <c r="M159" s="40"/>
      <c r="N159" s="40"/>
      <c r="O159" s="41"/>
      <c r="P159" s="41"/>
      <c r="Q159" s="42"/>
      <c r="R159" s="40"/>
      <c r="S159" s="40"/>
      <c r="T159" s="40"/>
      <c r="U159" s="40"/>
      <c r="V159" s="40"/>
    </row>
    <row r="160" spans="1:23" s="59" customFormat="1" ht="19.899999999999999" customHeight="1" x14ac:dyDescent="0.25">
      <c r="A160" s="51"/>
      <c r="B160" s="54"/>
      <c r="C160" s="53"/>
      <c r="D160" s="54"/>
      <c r="E160" s="54"/>
      <c r="F160" s="53"/>
      <c r="G160" s="54"/>
      <c r="H160" s="54"/>
      <c r="I160" s="53"/>
      <c r="J160" s="54"/>
      <c r="K160" s="57"/>
      <c r="L160" s="40"/>
      <c r="M160" s="40"/>
      <c r="N160" s="40"/>
      <c r="O160" s="41"/>
      <c r="P160" s="41"/>
      <c r="Q160" s="42"/>
      <c r="R160" s="40"/>
      <c r="S160" s="40"/>
      <c r="T160" s="40"/>
      <c r="U160" s="40"/>
      <c r="V160" s="40"/>
    </row>
    <row r="161" spans="1:22" s="59" customFormat="1" ht="19.899999999999999" customHeight="1" x14ac:dyDescent="0.25">
      <c r="A161" s="51"/>
      <c r="B161" s="54"/>
      <c r="C161" s="53"/>
      <c r="D161" s="54"/>
      <c r="E161" s="54"/>
      <c r="F161" s="53"/>
      <c r="G161" s="54"/>
      <c r="H161" s="54"/>
      <c r="I161" s="53"/>
      <c r="J161" s="54"/>
      <c r="K161" s="57"/>
      <c r="L161" s="40"/>
      <c r="M161" s="40"/>
      <c r="N161" s="40"/>
      <c r="O161" s="41"/>
      <c r="P161" s="41"/>
      <c r="Q161" s="42"/>
      <c r="R161" s="40"/>
      <c r="S161" s="40"/>
      <c r="T161" s="40"/>
      <c r="U161" s="40"/>
      <c r="V161" s="40"/>
    </row>
    <row r="162" spans="1:22" s="59" customFormat="1" ht="19.899999999999999" customHeight="1" x14ac:dyDescent="0.25">
      <c r="A162" s="51"/>
      <c r="B162" s="54"/>
      <c r="C162" s="53"/>
      <c r="D162" s="54"/>
      <c r="E162" s="54"/>
      <c r="F162" s="53"/>
      <c r="G162" s="54"/>
      <c r="H162" s="54"/>
      <c r="I162" s="53"/>
      <c r="J162" s="54"/>
      <c r="K162" s="57"/>
      <c r="L162" s="40"/>
      <c r="M162" s="40"/>
      <c r="N162" s="40"/>
      <c r="O162" s="41"/>
      <c r="P162" s="41"/>
      <c r="Q162" s="42"/>
      <c r="R162" s="40"/>
      <c r="S162" s="40"/>
      <c r="T162" s="40"/>
      <c r="U162" s="40"/>
      <c r="V162" s="40"/>
    </row>
    <row r="163" spans="1:22" s="59" customFormat="1" ht="19.899999999999999" customHeight="1" x14ac:dyDescent="0.25">
      <c r="A163" s="51"/>
      <c r="B163" s="54"/>
      <c r="C163" s="53"/>
      <c r="D163" s="54"/>
      <c r="E163" s="54"/>
      <c r="F163" s="53"/>
      <c r="G163" s="54"/>
      <c r="H163" s="54"/>
      <c r="I163" s="53"/>
      <c r="J163" s="54"/>
      <c r="K163" s="57"/>
      <c r="L163" s="40"/>
      <c r="M163" s="40"/>
      <c r="N163" s="40"/>
      <c r="O163" s="41"/>
      <c r="P163" s="41"/>
      <c r="Q163" s="42"/>
      <c r="R163" s="40"/>
      <c r="S163" s="40"/>
      <c r="T163" s="40"/>
      <c r="U163" s="40"/>
      <c r="V163" s="40"/>
    </row>
    <row r="164" spans="1:22" s="59" customFormat="1" ht="19.899999999999999" customHeight="1" x14ac:dyDescent="0.25">
      <c r="A164" s="51"/>
      <c r="B164" s="54"/>
      <c r="C164" s="53"/>
      <c r="D164" s="54"/>
      <c r="E164" s="54"/>
      <c r="F164" s="53"/>
      <c r="G164" s="54"/>
      <c r="H164" s="54"/>
      <c r="I164" s="53"/>
      <c r="J164" s="54"/>
      <c r="K164" s="57"/>
      <c r="L164" s="40"/>
      <c r="M164" s="40"/>
      <c r="N164" s="40"/>
      <c r="O164" s="41"/>
      <c r="P164" s="41"/>
      <c r="Q164" s="42"/>
      <c r="R164" s="40"/>
      <c r="S164" s="40"/>
      <c r="T164" s="40"/>
      <c r="U164" s="40"/>
      <c r="V164" s="40"/>
    </row>
    <row r="165" spans="1:22" s="59" customFormat="1" ht="19.899999999999999" customHeight="1" x14ac:dyDescent="0.25">
      <c r="A165" s="51"/>
      <c r="B165" s="54"/>
      <c r="C165" s="53"/>
      <c r="D165" s="54"/>
      <c r="E165" s="54"/>
      <c r="F165" s="53"/>
      <c r="G165" s="54"/>
      <c r="H165" s="54"/>
      <c r="I165" s="53"/>
      <c r="J165" s="54"/>
      <c r="K165" s="57"/>
      <c r="L165" s="40"/>
      <c r="M165" s="40"/>
      <c r="N165" s="40"/>
      <c r="O165" s="41"/>
      <c r="P165" s="41"/>
      <c r="Q165" s="42"/>
      <c r="R165" s="40"/>
      <c r="S165" s="40"/>
      <c r="T165" s="40"/>
      <c r="U165" s="40"/>
      <c r="V165" s="40"/>
    </row>
    <row r="166" spans="1:22" s="59" customFormat="1" ht="19.899999999999999" customHeight="1" x14ac:dyDescent="0.25">
      <c r="A166" s="51"/>
      <c r="B166" s="54"/>
      <c r="C166" s="53"/>
      <c r="D166" s="54"/>
      <c r="E166" s="54"/>
      <c r="F166" s="53"/>
      <c r="G166" s="54"/>
      <c r="H166" s="54"/>
      <c r="I166" s="53"/>
      <c r="J166" s="54"/>
      <c r="K166" s="57"/>
      <c r="L166" s="40"/>
      <c r="M166" s="40"/>
      <c r="N166" s="40"/>
      <c r="O166" s="41"/>
      <c r="P166" s="41"/>
      <c r="Q166" s="42"/>
      <c r="R166" s="40"/>
      <c r="S166" s="40"/>
      <c r="T166" s="40"/>
      <c r="U166" s="40"/>
      <c r="V166" s="40"/>
    </row>
    <row r="167" spans="1:22" s="59" customFormat="1" ht="19.899999999999999" customHeight="1" x14ac:dyDescent="0.25">
      <c r="A167" s="51"/>
      <c r="B167" s="54"/>
      <c r="C167" s="53"/>
      <c r="D167" s="54"/>
      <c r="E167" s="54"/>
      <c r="F167" s="53"/>
      <c r="G167" s="54"/>
      <c r="H167" s="54"/>
      <c r="I167" s="53"/>
      <c r="J167" s="54"/>
      <c r="K167" s="57"/>
      <c r="L167" s="40"/>
      <c r="M167" s="40"/>
      <c r="N167" s="40"/>
      <c r="O167" s="41"/>
      <c r="P167" s="41"/>
      <c r="Q167" s="42"/>
      <c r="R167" s="40"/>
      <c r="S167" s="40"/>
      <c r="T167" s="40"/>
      <c r="U167" s="40"/>
      <c r="V167" s="40"/>
    </row>
    <row r="168" spans="1:22" s="59" customFormat="1" ht="19.899999999999999" customHeight="1" x14ac:dyDescent="0.25">
      <c r="A168" s="51"/>
      <c r="B168" s="54"/>
      <c r="C168" s="53"/>
      <c r="D168" s="54"/>
      <c r="E168" s="54"/>
      <c r="F168" s="53"/>
      <c r="G168" s="54"/>
      <c r="H168" s="54"/>
      <c r="I168" s="53"/>
      <c r="J168" s="54"/>
      <c r="K168" s="57"/>
      <c r="L168" s="40"/>
      <c r="M168" s="40"/>
      <c r="N168" s="40"/>
      <c r="O168" s="41"/>
      <c r="P168" s="41"/>
      <c r="Q168" s="42"/>
      <c r="R168" s="40"/>
      <c r="S168" s="40"/>
      <c r="T168" s="40"/>
      <c r="U168" s="40"/>
      <c r="V168" s="40"/>
    </row>
    <row r="169" spans="1:22" s="59" customFormat="1" ht="19.899999999999999" customHeight="1" x14ac:dyDescent="0.25">
      <c r="A169" s="51"/>
      <c r="B169" s="54"/>
      <c r="C169" s="53"/>
      <c r="D169" s="54"/>
      <c r="E169" s="54"/>
      <c r="F169" s="53"/>
      <c r="G169" s="54"/>
      <c r="H169" s="54"/>
      <c r="I169" s="53"/>
      <c r="J169" s="54"/>
      <c r="K169" s="57"/>
      <c r="L169" s="40"/>
      <c r="M169" s="40"/>
      <c r="N169" s="40"/>
      <c r="O169" s="41"/>
      <c r="P169" s="41"/>
      <c r="Q169" s="42"/>
      <c r="R169" s="40"/>
      <c r="S169" s="40"/>
      <c r="T169" s="40"/>
      <c r="U169" s="40"/>
      <c r="V169" s="40"/>
    </row>
    <row r="170" spans="1:22" s="59" customFormat="1" ht="19.899999999999999" customHeight="1" x14ac:dyDescent="0.25">
      <c r="A170" s="51"/>
      <c r="B170" s="54"/>
      <c r="C170" s="53"/>
      <c r="D170" s="54"/>
      <c r="E170" s="54"/>
      <c r="F170" s="53"/>
      <c r="G170" s="54"/>
      <c r="H170" s="54"/>
      <c r="I170" s="53"/>
      <c r="J170" s="54"/>
      <c r="K170" s="57"/>
      <c r="L170" s="40"/>
      <c r="M170" s="40"/>
      <c r="N170" s="40"/>
      <c r="O170" s="41"/>
      <c r="P170" s="41"/>
      <c r="Q170" s="42"/>
      <c r="R170" s="40"/>
      <c r="S170" s="40"/>
      <c r="T170" s="40"/>
      <c r="U170" s="40"/>
      <c r="V170" s="40"/>
    </row>
    <row r="171" spans="1:22" s="59" customFormat="1" ht="19.899999999999999" customHeight="1" x14ac:dyDescent="0.25">
      <c r="A171" s="51"/>
      <c r="B171" s="54"/>
      <c r="C171" s="53"/>
      <c r="D171" s="54"/>
      <c r="E171" s="54"/>
      <c r="F171" s="53"/>
      <c r="G171" s="54"/>
      <c r="H171" s="54"/>
      <c r="I171" s="53"/>
      <c r="J171" s="54"/>
      <c r="K171" s="57"/>
      <c r="L171" s="40"/>
      <c r="M171" s="40"/>
      <c r="N171" s="40"/>
      <c r="O171" s="41"/>
      <c r="P171" s="41"/>
      <c r="Q171" s="42"/>
      <c r="R171" s="40"/>
      <c r="S171" s="40"/>
      <c r="T171" s="40"/>
      <c r="U171" s="40"/>
      <c r="V171" s="40"/>
    </row>
    <row r="172" spans="1:22" s="59" customFormat="1" ht="19.899999999999999" customHeight="1" x14ac:dyDescent="0.25">
      <c r="A172" s="51"/>
      <c r="B172" s="54"/>
      <c r="C172" s="53"/>
      <c r="D172" s="54"/>
      <c r="E172" s="54"/>
      <c r="F172" s="53"/>
      <c r="G172" s="54"/>
      <c r="H172" s="54"/>
      <c r="I172" s="53"/>
      <c r="J172" s="54"/>
      <c r="K172" s="57"/>
      <c r="L172" s="40"/>
      <c r="M172" s="40"/>
      <c r="N172" s="40"/>
      <c r="O172" s="41"/>
      <c r="P172" s="41"/>
      <c r="Q172" s="42"/>
      <c r="R172" s="40"/>
      <c r="S172" s="40"/>
      <c r="T172" s="40"/>
      <c r="U172" s="40"/>
      <c r="V172" s="40"/>
    </row>
    <row r="173" spans="1:22" s="59" customFormat="1" ht="19.899999999999999" customHeight="1" x14ac:dyDescent="0.25">
      <c r="A173" s="51"/>
      <c r="B173" s="54"/>
      <c r="C173" s="53"/>
      <c r="D173" s="54"/>
      <c r="E173" s="54"/>
      <c r="F173" s="53"/>
      <c r="G173" s="54"/>
      <c r="H173" s="54"/>
      <c r="I173" s="53"/>
      <c r="J173" s="54"/>
      <c r="K173" s="57"/>
      <c r="L173" s="40"/>
      <c r="M173" s="40"/>
      <c r="N173" s="40"/>
      <c r="O173" s="41"/>
      <c r="P173" s="41"/>
      <c r="Q173" s="42"/>
      <c r="R173" s="40"/>
      <c r="S173" s="40"/>
      <c r="T173" s="40"/>
      <c r="U173" s="40"/>
      <c r="V173" s="40"/>
    </row>
    <row r="174" spans="1:22" s="59" customFormat="1" ht="19.899999999999999" customHeight="1" x14ac:dyDescent="0.25">
      <c r="A174" s="51"/>
      <c r="B174" s="54"/>
      <c r="C174" s="53"/>
      <c r="D174" s="54"/>
      <c r="E174" s="54"/>
      <c r="F174" s="53"/>
      <c r="G174" s="54"/>
      <c r="H174" s="54"/>
      <c r="I174" s="53"/>
      <c r="J174" s="54"/>
      <c r="K174" s="57"/>
      <c r="L174" s="40"/>
      <c r="M174" s="40"/>
      <c r="N174" s="40"/>
      <c r="O174" s="41"/>
      <c r="P174" s="41"/>
      <c r="Q174" s="42"/>
      <c r="R174" s="40"/>
      <c r="S174" s="40"/>
      <c r="T174" s="40"/>
      <c r="U174" s="40"/>
      <c r="V174" s="40"/>
    </row>
    <row r="175" spans="1:22" s="59" customFormat="1" ht="19.899999999999999" customHeight="1" x14ac:dyDescent="0.25">
      <c r="A175" s="51"/>
      <c r="B175" s="54"/>
      <c r="C175" s="53"/>
      <c r="D175" s="54"/>
      <c r="E175" s="54"/>
      <c r="F175" s="53"/>
      <c r="G175" s="54"/>
      <c r="H175" s="54"/>
      <c r="I175" s="53"/>
      <c r="J175" s="54"/>
      <c r="K175" s="57"/>
      <c r="L175" s="40"/>
      <c r="M175" s="40"/>
      <c r="N175" s="40"/>
      <c r="O175" s="41"/>
      <c r="P175" s="41"/>
      <c r="Q175" s="42"/>
      <c r="R175" s="40"/>
      <c r="S175" s="40"/>
      <c r="T175" s="40"/>
      <c r="U175" s="40"/>
      <c r="V175" s="40"/>
    </row>
    <row r="176" spans="1:22" s="59" customFormat="1" ht="19.899999999999999" customHeight="1" x14ac:dyDescent="0.25">
      <c r="A176" s="51"/>
      <c r="B176" s="54"/>
      <c r="C176" s="53"/>
      <c r="D176" s="54"/>
      <c r="E176" s="54"/>
      <c r="F176" s="53"/>
      <c r="G176" s="54"/>
      <c r="H176" s="54"/>
      <c r="I176" s="53"/>
      <c r="J176" s="54"/>
      <c r="K176" s="57"/>
      <c r="L176" s="40"/>
      <c r="M176" s="40"/>
      <c r="N176" s="40"/>
      <c r="O176" s="41"/>
      <c r="P176" s="41"/>
      <c r="Q176" s="42"/>
      <c r="R176" s="40"/>
      <c r="S176" s="40"/>
      <c r="T176" s="40"/>
      <c r="U176" s="40"/>
      <c r="V176" s="40"/>
    </row>
    <row r="177" spans="1:22" s="59" customFormat="1" ht="19.899999999999999" customHeight="1" x14ac:dyDescent="0.25">
      <c r="A177" s="51"/>
      <c r="B177" s="54"/>
      <c r="C177" s="53"/>
      <c r="D177" s="54"/>
      <c r="E177" s="54"/>
      <c r="F177" s="53"/>
      <c r="G177" s="54"/>
      <c r="H177" s="54"/>
      <c r="I177" s="53"/>
      <c r="J177" s="54"/>
      <c r="K177" s="57"/>
      <c r="L177" s="40"/>
      <c r="M177" s="40"/>
      <c r="N177" s="40"/>
      <c r="O177" s="41"/>
      <c r="P177" s="41"/>
      <c r="Q177" s="42"/>
      <c r="R177" s="40"/>
      <c r="S177" s="40"/>
      <c r="T177" s="40"/>
      <c r="U177" s="40"/>
      <c r="V177" s="40"/>
    </row>
    <row r="178" spans="1:22" s="59" customFormat="1" ht="19.899999999999999" customHeight="1" x14ac:dyDescent="0.25">
      <c r="A178" s="51"/>
      <c r="B178" s="54"/>
      <c r="C178" s="53"/>
      <c r="D178" s="54"/>
      <c r="E178" s="54"/>
      <c r="F178" s="53"/>
      <c r="G178" s="54"/>
      <c r="H178" s="54"/>
      <c r="I178" s="53"/>
      <c r="J178" s="54"/>
      <c r="K178" s="57"/>
      <c r="L178" s="40"/>
      <c r="M178" s="40"/>
      <c r="N178" s="40"/>
      <c r="O178" s="41"/>
      <c r="P178" s="41"/>
      <c r="Q178" s="42"/>
      <c r="R178" s="40"/>
      <c r="S178" s="40"/>
      <c r="T178" s="40"/>
      <c r="U178" s="40"/>
      <c r="V178" s="40"/>
    </row>
    <row r="179" spans="1:22" s="59" customFormat="1" ht="19.899999999999999" customHeight="1" x14ac:dyDescent="0.25">
      <c r="A179" s="51"/>
      <c r="B179" s="54"/>
      <c r="C179" s="53"/>
      <c r="D179" s="54"/>
      <c r="E179" s="54"/>
      <c r="F179" s="53"/>
      <c r="G179" s="54"/>
      <c r="H179" s="54"/>
      <c r="I179" s="53"/>
      <c r="J179" s="54"/>
      <c r="K179" s="57"/>
      <c r="L179" s="40"/>
      <c r="M179" s="40"/>
      <c r="N179" s="40"/>
      <c r="O179" s="41"/>
      <c r="P179" s="41"/>
      <c r="Q179" s="42"/>
      <c r="R179" s="40"/>
      <c r="S179" s="40"/>
      <c r="T179" s="40"/>
      <c r="U179" s="40"/>
      <c r="V179" s="40"/>
    </row>
    <row r="180" spans="1:22" s="59" customFormat="1" ht="19.899999999999999" customHeight="1" x14ac:dyDescent="0.25">
      <c r="A180" s="51"/>
      <c r="B180" s="54"/>
      <c r="C180" s="53"/>
      <c r="D180" s="54"/>
      <c r="E180" s="54"/>
      <c r="F180" s="53"/>
      <c r="G180" s="54"/>
      <c r="H180" s="54"/>
      <c r="I180" s="53"/>
      <c r="J180" s="54"/>
      <c r="K180" s="57"/>
      <c r="L180" s="40"/>
      <c r="M180" s="40"/>
      <c r="N180" s="40"/>
      <c r="O180" s="41"/>
      <c r="P180" s="41"/>
      <c r="Q180" s="42"/>
      <c r="R180" s="40"/>
      <c r="S180" s="40"/>
      <c r="T180" s="40"/>
      <c r="U180" s="40"/>
      <c r="V180" s="40"/>
    </row>
    <row r="181" spans="1:22" s="59" customFormat="1" ht="19.899999999999999" customHeight="1" x14ac:dyDescent="0.25">
      <c r="A181" s="51"/>
      <c r="B181" s="54"/>
      <c r="C181" s="53"/>
      <c r="D181" s="54"/>
      <c r="E181" s="54"/>
      <c r="F181" s="53"/>
      <c r="G181" s="54"/>
      <c r="H181" s="54"/>
      <c r="I181" s="53"/>
      <c r="J181" s="54"/>
      <c r="K181" s="57"/>
      <c r="L181" s="40"/>
      <c r="M181" s="40"/>
      <c r="N181" s="40"/>
      <c r="O181" s="41"/>
      <c r="P181" s="41"/>
      <c r="Q181" s="42"/>
      <c r="R181" s="40"/>
      <c r="S181" s="40"/>
      <c r="T181" s="40"/>
      <c r="U181" s="40"/>
      <c r="V181" s="40"/>
    </row>
    <row r="182" spans="1:22" s="59" customFormat="1" ht="19.899999999999999" customHeight="1" x14ac:dyDescent="0.25">
      <c r="A182" s="51"/>
      <c r="B182" s="54"/>
      <c r="C182" s="53"/>
      <c r="D182" s="54"/>
      <c r="E182" s="54"/>
      <c r="F182" s="53"/>
      <c r="G182" s="54"/>
      <c r="H182" s="54"/>
      <c r="I182" s="53"/>
      <c r="J182" s="54"/>
      <c r="K182" s="57"/>
      <c r="L182" s="40"/>
      <c r="M182" s="40"/>
      <c r="N182" s="40"/>
      <c r="O182" s="41"/>
      <c r="P182" s="41"/>
      <c r="Q182" s="42"/>
      <c r="R182" s="40"/>
      <c r="S182" s="40"/>
      <c r="T182" s="40"/>
      <c r="U182" s="40"/>
      <c r="V182" s="40"/>
    </row>
    <row r="183" spans="1:22" s="59" customFormat="1" ht="19.899999999999999" customHeight="1" x14ac:dyDescent="0.25">
      <c r="A183" s="51"/>
      <c r="B183" s="54"/>
      <c r="C183" s="53"/>
      <c r="D183" s="54"/>
      <c r="E183" s="54"/>
      <c r="F183" s="53"/>
      <c r="G183" s="54"/>
      <c r="H183" s="54"/>
      <c r="I183" s="53"/>
      <c r="J183" s="54"/>
      <c r="K183" s="57"/>
      <c r="L183" s="40"/>
      <c r="M183" s="40"/>
      <c r="N183" s="40"/>
      <c r="O183" s="41"/>
      <c r="P183" s="41"/>
      <c r="Q183" s="42"/>
      <c r="R183" s="40"/>
      <c r="S183" s="40"/>
      <c r="T183" s="40"/>
      <c r="U183" s="40"/>
      <c r="V183" s="40"/>
    </row>
    <row r="184" spans="1:22" s="59" customFormat="1" ht="19.899999999999999" customHeight="1" x14ac:dyDescent="0.25">
      <c r="A184" s="51"/>
      <c r="B184" s="54"/>
      <c r="C184" s="53"/>
      <c r="D184" s="54"/>
      <c r="E184" s="54"/>
      <c r="F184" s="53"/>
      <c r="G184" s="54"/>
      <c r="H184" s="54"/>
      <c r="I184" s="53"/>
      <c r="J184" s="54"/>
      <c r="K184" s="57"/>
      <c r="L184" s="40"/>
      <c r="M184" s="40"/>
      <c r="N184" s="40"/>
      <c r="O184" s="41"/>
      <c r="P184" s="41"/>
      <c r="Q184" s="42"/>
      <c r="R184" s="40"/>
      <c r="S184" s="40"/>
      <c r="T184" s="40"/>
      <c r="U184" s="40"/>
      <c r="V184" s="40"/>
    </row>
    <row r="185" spans="1:22" s="59" customFormat="1" ht="19.899999999999999" customHeight="1" x14ac:dyDescent="0.25">
      <c r="A185" s="51"/>
      <c r="B185" s="54"/>
      <c r="C185" s="53"/>
      <c r="D185" s="54"/>
      <c r="E185" s="54"/>
      <c r="F185" s="53"/>
      <c r="G185" s="54"/>
      <c r="H185" s="54"/>
      <c r="I185" s="53"/>
      <c r="J185" s="54"/>
      <c r="K185" s="57"/>
      <c r="L185" s="40"/>
      <c r="M185" s="40"/>
      <c r="N185" s="40"/>
      <c r="O185" s="41"/>
      <c r="P185" s="41"/>
      <c r="Q185" s="42"/>
      <c r="R185" s="40"/>
      <c r="S185" s="40"/>
      <c r="T185" s="40"/>
      <c r="U185" s="40"/>
      <c r="V185" s="40"/>
    </row>
    <row r="186" spans="1:22" s="59" customFormat="1" ht="19.899999999999999" customHeight="1" x14ac:dyDescent="0.25">
      <c r="A186" s="51"/>
      <c r="B186" s="54"/>
      <c r="C186" s="53"/>
      <c r="D186" s="54"/>
      <c r="E186" s="54"/>
      <c r="F186" s="53"/>
      <c r="G186" s="54"/>
      <c r="H186" s="54"/>
      <c r="I186" s="53"/>
      <c r="J186" s="54"/>
      <c r="K186" s="57"/>
      <c r="L186" s="40"/>
      <c r="M186" s="40"/>
      <c r="N186" s="40"/>
      <c r="O186" s="41"/>
      <c r="P186" s="41"/>
      <c r="Q186" s="42"/>
      <c r="R186" s="40"/>
      <c r="S186" s="40"/>
      <c r="T186" s="40"/>
      <c r="U186" s="40"/>
      <c r="V186" s="40"/>
    </row>
    <row r="187" spans="1:22" s="59" customFormat="1" ht="19.899999999999999" customHeight="1" x14ac:dyDescent="0.25">
      <c r="A187" s="51"/>
      <c r="B187" s="54"/>
      <c r="C187" s="53"/>
      <c r="D187" s="54"/>
      <c r="E187" s="54"/>
      <c r="F187" s="53"/>
      <c r="G187" s="54"/>
      <c r="H187" s="54"/>
      <c r="I187" s="53"/>
      <c r="J187" s="54"/>
      <c r="K187" s="57"/>
      <c r="L187" s="40"/>
      <c r="M187" s="40"/>
      <c r="N187" s="40"/>
      <c r="O187" s="41"/>
      <c r="P187" s="41"/>
      <c r="Q187" s="42"/>
      <c r="R187" s="40"/>
      <c r="S187" s="40"/>
      <c r="T187" s="40"/>
      <c r="U187" s="40"/>
      <c r="V187" s="40"/>
    </row>
    <row r="188" spans="1:22" s="59" customFormat="1" ht="19.899999999999999" customHeight="1" x14ac:dyDescent="0.25">
      <c r="A188" s="51"/>
      <c r="B188" s="54"/>
      <c r="C188" s="53"/>
      <c r="D188" s="54"/>
      <c r="E188" s="54"/>
      <c r="F188" s="53"/>
      <c r="G188" s="54"/>
      <c r="H188" s="54"/>
      <c r="I188" s="53"/>
      <c r="J188" s="54"/>
      <c r="K188" s="57"/>
      <c r="L188" s="40"/>
      <c r="M188" s="40"/>
      <c r="N188" s="40"/>
      <c r="O188" s="41"/>
      <c r="P188" s="41"/>
      <c r="Q188" s="42"/>
      <c r="R188" s="40"/>
      <c r="S188" s="40"/>
      <c r="T188" s="40"/>
      <c r="U188" s="40"/>
      <c r="V188" s="40"/>
    </row>
    <row r="189" spans="1:22" s="59" customFormat="1" ht="19.899999999999999" customHeight="1" x14ac:dyDescent="0.25">
      <c r="A189" s="51"/>
      <c r="B189" s="54"/>
      <c r="C189" s="53"/>
      <c r="D189" s="54"/>
      <c r="E189" s="54"/>
      <c r="F189" s="53"/>
      <c r="G189" s="54"/>
      <c r="H189" s="54"/>
      <c r="I189" s="53"/>
      <c r="J189" s="54"/>
      <c r="K189" s="57"/>
      <c r="L189" s="40"/>
      <c r="M189" s="40"/>
      <c r="N189" s="40"/>
      <c r="O189" s="41"/>
      <c r="P189" s="41"/>
      <c r="Q189" s="42"/>
      <c r="R189" s="40"/>
      <c r="S189" s="40"/>
      <c r="T189" s="40"/>
      <c r="U189" s="40"/>
      <c r="V189" s="40"/>
    </row>
    <row r="190" spans="1:22" s="59" customFormat="1" ht="19.899999999999999" customHeight="1" x14ac:dyDescent="0.25">
      <c r="A190" s="51"/>
      <c r="B190" s="54"/>
      <c r="C190" s="53"/>
      <c r="D190" s="54"/>
      <c r="E190" s="54"/>
      <c r="F190" s="53"/>
      <c r="G190" s="54"/>
      <c r="H190" s="54"/>
      <c r="I190" s="53"/>
      <c r="J190" s="54"/>
      <c r="K190" s="57"/>
      <c r="L190" s="40"/>
      <c r="M190" s="40"/>
      <c r="N190" s="40"/>
      <c r="O190" s="41"/>
      <c r="P190" s="41"/>
      <c r="Q190" s="42"/>
      <c r="R190" s="40"/>
      <c r="S190" s="40"/>
      <c r="T190" s="40"/>
      <c r="U190" s="40"/>
      <c r="V190" s="40"/>
    </row>
    <row r="191" spans="1:22" s="59" customFormat="1" ht="19.899999999999999" customHeight="1" x14ac:dyDescent="0.25">
      <c r="A191" s="51"/>
      <c r="B191" s="54"/>
      <c r="C191" s="53"/>
      <c r="D191" s="54"/>
      <c r="E191" s="54"/>
      <c r="F191" s="53"/>
      <c r="G191" s="54"/>
      <c r="H191" s="54"/>
      <c r="I191" s="53"/>
      <c r="J191" s="54"/>
      <c r="K191" s="57"/>
      <c r="L191" s="40"/>
      <c r="M191" s="40"/>
      <c r="N191" s="40"/>
      <c r="O191" s="41"/>
      <c r="P191" s="41"/>
      <c r="Q191" s="42"/>
      <c r="R191" s="40"/>
      <c r="S191" s="40"/>
      <c r="T191" s="40"/>
      <c r="U191" s="40"/>
      <c r="V191" s="40"/>
    </row>
    <row r="192" spans="1:22" s="59" customFormat="1" ht="19.899999999999999" customHeight="1" x14ac:dyDescent="0.25">
      <c r="A192" s="51"/>
      <c r="B192" s="54"/>
      <c r="C192" s="53"/>
      <c r="D192" s="54"/>
      <c r="E192" s="54"/>
      <c r="F192" s="53"/>
      <c r="G192" s="54"/>
      <c r="H192" s="54"/>
      <c r="I192" s="53"/>
      <c r="J192" s="54"/>
      <c r="K192" s="57"/>
      <c r="L192" s="40"/>
      <c r="M192" s="40"/>
      <c r="N192" s="40"/>
      <c r="O192" s="41"/>
      <c r="P192" s="41"/>
      <c r="Q192" s="42"/>
      <c r="R192" s="40"/>
      <c r="S192" s="40"/>
      <c r="T192" s="40"/>
      <c r="U192" s="40"/>
      <c r="V192" s="40"/>
    </row>
    <row r="193" spans="1:22" s="59" customFormat="1" ht="19.899999999999999" customHeight="1" x14ac:dyDescent="0.25">
      <c r="A193" s="51"/>
      <c r="B193" s="54"/>
      <c r="C193" s="53"/>
      <c r="D193" s="54"/>
      <c r="E193" s="54"/>
      <c r="F193" s="53"/>
      <c r="G193" s="54"/>
      <c r="H193" s="54"/>
      <c r="I193" s="53"/>
      <c r="J193" s="54"/>
      <c r="K193" s="57"/>
      <c r="L193" s="40"/>
      <c r="M193" s="40"/>
      <c r="N193" s="40"/>
      <c r="O193" s="41"/>
      <c r="P193" s="41"/>
      <c r="Q193" s="42"/>
      <c r="R193" s="40"/>
      <c r="S193" s="40"/>
      <c r="T193" s="40"/>
      <c r="U193" s="40"/>
      <c r="V193" s="40"/>
    </row>
    <row r="194" spans="1:22" s="59" customFormat="1" ht="19.899999999999999" customHeight="1" x14ac:dyDescent="0.25">
      <c r="A194" s="51"/>
      <c r="B194" s="54"/>
      <c r="C194" s="53"/>
      <c r="D194" s="54"/>
      <c r="E194" s="54"/>
      <c r="F194" s="53"/>
      <c r="G194" s="54"/>
      <c r="H194" s="54"/>
      <c r="I194" s="53"/>
      <c r="J194" s="54"/>
      <c r="K194" s="57"/>
      <c r="L194" s="40"/>
      <c r="M194" s="40"/>
      <c r="N194" s="40"/>
      <c r="O194" s="41"/>
      <c r="P194" s="41"/>
      <c r="Q194" s="42"/>
      <c r="R194" s="40"/>
      <c r="S194" s="40"/>
      <c r="T194" s="40"/>
      <c r="U194" s="40"/>
      <c r="V194" s="40"/>
    </row>
    <row r="195" spans="1:22" s="59" customFormat="1" ht="19.899999999999999" customHeight="1" x14ac:dyDescent="0.25">
      <c r="A195" s="51"/>
      <c r="B195" s="54"/>
      <c r="C195" s="53"/>
      <c r="D195" s="54"/>
      <c r="E195" s="54"/>
      <c r="F195" s="53"/>
      <c r="G195" s="54"/>
      <c r="H195" s="54"/>
      <c r="I195" s="53"/>
      <c r="J195" s="54"/>
      <c r="K195" s="57"/>
      <c r="L195" s="40"/>
      <c r="M195" s="40"/>
      <c r="N195" s="40"/>
      <c r="O195" s="41"/>
      <c r="P195" s="41"/>
      <c r="Q195" s="42"/>
      <c r="R195" s="40"/>
      <c r="S195" s="40"/>
      <c r="T195" s="40"/>
      <c r="U195" s="40"/>
      <c r="V195" s="40"/>
    </row>
    <row r="196" spans="1:22" s="59" customFormat="1" ht="19.899999999999999" customHeight="1" x14ac:dyDescent="0.25">
      <c r="A196" s="51"/>
      <c r="B196" s="54"/>
      <c r="C196" s="53"/>
      <c r="D196" s="54"/>
      <c r="E196" s="54"/>
      <c r="F196" s="53"/>
      <c r="G196" s="54"/>
      <c r="H196" s="54"/>
      <c r="I196" s="53"/>
      <c r="J196" s="54"/>
      <c r="K196" s="57"/>
      <c r="L196" s="40"/>
      <c r="M196" s="40"/>
      <c r="N196" s="40"/>
      <c r="O196" s="41"/>
      <c r="P196" s="41"/>
      <c r="Q196" s="42"/>
      <c r="R196" s="40"/>
      <c r="S196" s="40"/>
      <c r="T196" s="40"/>
      <c r="U196" s="40"/>
      <c r="V196" s="40"/>
    </row>
    <row r="197" spans="1:22" s="59" customFormat="1" ht="19.899999999999999" customHeight="1" x14ac:dyDescent="0.25">
      <c r="A197" s="51"/>
      <c r="B197" s="54"/>
      <c r="C197" s="53"/>
      <c r="D197" s="54"/>
      <c r="E197" s="54"/>
      <c r="F197" s="53"/>
      <c r="G197" s="54"/>
      <c r="H197" s="54"/>
      <c r="I197" s="53"/>
      <c r="J197" s="54"/>
      <c r="K197" s="57"/>
      <c r="L197" s="40"/>
      <c r="M197" s="40"/>
      <c r="N197" s="40"/>
      <c r="O197" s="41"/>
      <c r="P197" s="41"/>
      <c r="Q197" s="42"/>
      <c r="R197" s="40"/>
      <c r="S197" s="40"/>
      <c r="T197" s="40"/>
      <c r="U197" s="40"/>
      <c r="V197" s="40"/>
    </row>
    <row r="198" spans="1:22" s="59" customFormat="1" ht="19.899999999999999" customHeight="1" x14ac:dyDescent="0.25">
      <c r="A198" s="51"/>
      <c r="B198" s="54"/>
      <c r="C198" s="53"/>
      <c r="D198" s="54"/>
      <c r="E198" s="54"/>
      <c r="F198" s="53"/>
      <c r="G198" s="54"/>
      <c r="H198" s="54"/>
      <c r="I198" s="53"/>
      <c r="J198" s="54"/>
      <c r="K198" s="57"/>
      <c r="L198" s="40"/>
      <c r="M198" s="40"/>
      <c r="N198" s="40"/>
      <c r="O198" s="41"/>
      <c r="P198" s="41"/>
      <c r="Q198" s="42"/>
      <c r="R198" s="40"/>
      <c r="S198" s="40"/>
      <c r="T198" s="40"/>
      <c r="U198" s="40"/>
      <c r="V198" s="40"/>
    </row>
    <row r="199" spans="1:22" s="59" customFormat="1" ht="19.899999999999999" customHeight="1" x14ac:dyDescent="0.25">
      <c r="A199" s="51"/>
      <c r="B199" s="54"/>
      <c r="C199" s="53"/>
      <c r="D199" s="54"/>
      <c r="E199" s="54"/>
      <c r="F199" s="53"/>
      <c r="G199" s="54"/>
      <c r="H199" s="54"/>
      <c r="I199" s="53"/>
      <c r="J199" s="54"/>
      <c r="K199" s="57"/>
      <c r="L199" s="40"/>
      <c r="M199" s="40"/>
      <c r="N199" s="40"/>
      <c r="O199" s="41"/>
      <c r="P199" s="41"/>
      <c r="Q199" s="42"/>
      <c r="R199" s="40"/>
      <c r="S199" s="40"/>
      <c r="T199" s="40"/>
      <c r="U199" s="40"/>
      <c r="V199" s="40"/>
    </row>
    <row r="200" spans="1:22" s="59" customFormat="1" ht="19.899999999999999" customHeight="1" x14ac:dyDescent="0.25">
      <c r="A200" s="51"/>
      <c r="B200" s="54"/>
      <c r="C200" s="53"/>
      <c r="D200" s="54"/>
      <c r="E200" s="54"/>
      <c r="F200" s="53"/>
      <c r="G200" s="54"/>
      <c r="H200" s="54"/>
      <c r="I200" s="53"/>
      <c r="J200" s="54"/>
      <c r="K200" s="57"/>
      <c r="L200" s="40"/>
      <c r="M200" s="40"/>
      <c r="N200" s="40"/>
      <c r="O200" s="41"/>
      <c r="P200" s="41"/>
      <c r="Q200" s="42"/>
      <c r="R200" s="40"/>
      <c r="S200" s="40"/>
      <c r="T200" s="40"/>
      <c r="U200" s="40"/>
      <c r="V200" s="40"/>
    </row>
    <row r="201" spans="1:22" s="59" customFormat="1" ht="19.899999999999999" customHeight="1" x14ac:dyDescent="0.25">
      <c r="A201" s="51"/>
      <c r="B201" s="54"/>
      <c r="C201" s="53"/>
      <c r="D201" s="54"/>
      <c r="E201" s="54"/>
      <c r="F201" s="53"/>
      <c r="G201" s="54"/>
      <c r="H201" s="54"/>
      <c r="I201" s="53"/>
      <c r="J201" s="54"/>
      <c r="K201" s="57"/>
      <c r="L201" s="40"/>
      <c r="M201" s="40"/>
      <c r="N201" s="40"/>
      <c r="O201" s="41"/>
      <c r="P201" s="41"/>
      <c r="Q201" s="42"/>
      <c r="R201" s="40"/>
      <c r="S201" s="40"/>
      <c r="T201" s="40"/>
      <c r="U201" s="40"/>
      <c r="V201" s="40"/>
    </row>
    <row r="202" spans="1:22" s="59" customFormat="1" ht="19.899999999999999" customHeight="1" x14ac:dyDescent="0.25">
      <c r="A202" s="51"/>
      <c r="B202" s="54"/>
      <c r="C202" s="53"/>
      <c r="D202" s="54"/>
      <c r="E202" s="54"/>
      <c r="F202" s="53"/>
      <c r="G202" s="54"/>
      <c r="H202" s="54"/>
      <c r="I202" s="53"/>
      <c r="J202" s="54"/>
      <c r="K202" s="57"/>
      <c r="L202" s="40"/>
      <c r="M202" s="40"/>
      <c r="N202" s="40"/>
      <c r="O202" s="41"/>
      <c r="P202" s="41"/>
      <c r="Q202" s="42"/>
      <c r="R202" s="40"/>
      <c r="S202" s="40"/>
      <c r="T202" s="40"/>
      <c r="U202" s="40"/>
      <c r="V202" s="40"/>
    </row>
    <row r="203" spans="1:22" s="59" customFormat="1" ht="19.899999999999999" customHeight="1" x14ac:dyDescent="0.25">
      <c r="A203" s="51"/>
      <c r="B203" s="54"/>
      <c r="C203" s="53"/>
      <c r="D203" s="54"/>
      <c r="E203" s="54"/>
      <c r="F203" s="53"/>
      <c r="G203" s="54"/>
      <c r="H203" s="54"/>
      <c r="I203" s="53"/>
      <c r="J203" s="54"/>
      <c r="K203" s="57"/>
      <c r="L203" s="40"/>
      <c r="M203" s="40"/>
      <c r="N203" s="40"/>
      <c r="O203" s="41"/>
      <c r="P203" s="41"/>
      <c r="Q203" s="42"/>
      <c r="R203" s="40"/>
      <c r="S203" s="40"/>
      <c r="T203" s="40"/>
      <c r="U203" s="40"/>
      <c r="V203" s="40"/>
    </row>
    <row r="204" spans="1:22" s="59" customFormat="1" ht="19.899999999999999" customHeight="1" x14ac:dyDescent="0.25">
      <c r="A204" s="51"/>
      <c r="B204" s="54"/>
      <c r="C204" s="53"/>
      <c r="D204" s="54"/>
      <c r="E204" s="54"/>
      <c r="F204" s="53"/>
      <c r="G204" s="54"/>
      <c r="H204" s="54"/>
      <c r="I204" s="53"/>
      <c r="J204" s="54"/>
      <c r="K204" s="57"/>
      <c r="L204" s="40"/>
      <c r="M204" s="40"/>
      <c r="N204" s="40"/>
      <c r="O204" s="41"/>
      <c r="P204" s="41"/>
      <c r="Q204" s="42"/>
      <c r="R204" s="40"/>
      <c r="S204" s="40"/>
      <c r="T204" s="40"/>
      <c r="U204" s="40"/>
      <c r="V204" s="40"/>
    </row>
    <row r="205" spans="1:22" s="59" customFormat="1" ht="19.899999999999999" customHeight="1" x14ac:dyDescent="0.25">
      <c r="A205" s="51"/>
      <c r="B205" s="54"/>
      <c r="C205" s="53"/>
      <c r="D205" s="54"/>
      <c r="E205" s="54"/>
      <c r="F205" s="53"/>
      <c r="G205" s="54"/>
      <c r="H205" s="54"/>
      <c r="I205" s="53"/>
      <c r="J205" s="54"/>
      <c r="K205" s="57"/>
      <c r="L205" s="40"/>
      <c r="M205" s="40"/>
      <c r="N205" s="40"/>
      <c r="O205" s="41"/>
      <c r="P205" s="41"/>
      <c r="Q205" s="42"/>
      <c r="R205" s="40"/>
      <c r="S205" s="40"/>
      <c r="T205" s="40"/>
      <c r="U205" s="40"/>
      <c r="V205" s="40"/>
    </row>
    <row r="206" spans="1:22" s="59" customFormat="1" ht="19.899999999999999" customHeight="1" x14ac:dyDescent="0.25">
      <c r="A206" s="51"/>
      <c r="B206" s="54"/>
      <c r="C206" s="53"/>
      <c r="D206" s="54"/>
      <c r="E206" s="54"/>
      <c r="F206" s="53"/>
      <c r="G206" s="54"/>
      <c r="H206" s="54"/>
      <c r="I206" s="53"/>
      <c r="J206" s="54"/>
      <c r="K206" s="57"/>
      <c r="L206" s="40"/>
      <c r="M206" s="40"/>
      <c r="N206" s="40"/>
      <c r="O206" s="41"/>
      <c r="P206" s="41"/>
      <c r="Q206" s="42"/>
      <c r="R206" s="40"/>
      <c r="S206" s="40"/>
      <c r="T206" s="40"/>
      <c r="U206" s="40"/>
      <c r="V206" s="40"/>
    </row>
    <row r="207" spans="1:22" s="59" customFormat="1" ht="19.899999999999999" customHeight="1" x14ac:dyDescent="0.25">
      <c r="A207" s="51"/>
      <c r="B207" s="54"/>
      <c r="C207" s="53"/>
      <c r="D207" s="54"/>
      <c r="E207" s="54"/>
      <c r="F207" s="53"/>
      <c r="G207" s="54"/>
      <c r="H207" s="54"/>
      <c r="I207" s="53"/>
      <c r="J207" s="54"/>
      <c r="K207" s="57"/>
      <c r="L207" s="40"/>
      <c r="M207" s="40"/>
      <c r="N207" s="40"/>
      <c r="O207" s="41"/>
      <c r="P207" s="41"/>
      <c r="Q207" s="42"/>
      <c r="R207" s="40"/>
      <c r="S207" s="40"/>
      <c r="T207" s="40"/>
      <c r="U207" s="40"/>
      <c r="V207" s="40"/>
    </row>
    <row r="208" spans="1:22" s="59" customFormat="1" ht="19.899999999999999" customHeight="1" x14ac:dyDescent="0.25">
      <c r="A208" s="51"/>
      <c r="B208" s="54"/>
      <c r="C208" s="53"/>
      <c r="D208" s="54"/>
      <c r="E208" s="54"/>
      <c r="F208" s="53"/>
      <c r="G208" s="54"/>
      <c r="H208" s="54"/>
      <c r="I208" s="53"/>
      <c r="J208" s="54"/>
      <c r="K208" s="57"/>
      <c r="L208" s="40"/>
      <c r="M208" s="40"/>
      <c r="N208" s="40"/>
      <c r="O208" s="41"/>
      <c r="P208" s="41"/>
      <c r="Q208" s="42"/>
      <c r="R208" s="40"/>
      <c r="S208" s="40"/>
      <c r="T208" s="40"/>
      <c r="U208" s="40"/>
      <c r="V208" s="40"/>
    </row>
    <row r="209" spans="1:22" s="59" customFormat="1" ht="19.899999999999999" customHeight="1" x14ac:dyDescent="0.25">
      <c r="A209" s="51"/>
      <c r="B209" s="54"/>
      <c r="C209" s="53"/>
      <c r="D209" s="54"/>
      <c r="E209" s="54"/>
      <c r="F209" s="53"/>
      <c r="G209" s="54"/>
      <c r="H209" s="54"/>
      <c r="I209" s="53"/>
      <c r="J209" s="54"/>
      <c r="K209" s="57"/>
      <c r="L209" s="40"/>
      <c r="M209" s="40"/>
      <c r="N209" s="40"/>
      <c r="O209" s="41"/>
      <c r="P209" s="41"/>
      <c r="Q209" s="42"/>
      <c r="R209" s="40"/>
      <c r="S209" s="40"/>
      <c r="T209" s="40"/>
      <c r="U209" s="40"/>
      <c r="V209" s="40"/>
    </row>
    <row r="210" spans="1:22" s="59" customFormat="1" ht="19.899999999999999" customHeight="1" x14ac:dyDescent="0.25">
      <c r="A210" s="51"/>
      <c r="B210" s="54"/>
      <c r="C210" s="53"/>
      <c r="D210" s="54"/>
      <c r="E210" s="54"/>
      <c r="F210" s="53"/>
      <c r="G210" s="54"/>
      <c r="H210" s="54"/>
      <c r="I210" s="53"/>
      <c r="J210" s="54"/>
      <c r="K210" s="57"/>
      <c r="L210" s="40"/>
      <c r="M210" s="40"/>
      <c r="N210" s="40"/>
      <c r="O210" s="41"/>
      <c r="P210" s="41"/>
      <c r="Q210" s="42"/>
      <c r="R210" s="40"/>
      <c r="S210" s="40"/>
      <c r="T210" s="40"/>
      <c r="U210" s="40"/>
      <c r="V210" s="40"/>
    </row>
    <row r="211" spans="1:22" s="59" customFormat="1" ht="19.899999999999999" customHeight="1" x14ac:dyDescent="0.25">
      <c r="A211" s="51"/>
      <c r="B211" s="54"/>
      <c r="C211" s="53"/>
      <c r="D211" s="54"/>
      <c r="E211" s="54"/>
      <c r="F211" s="53"/>
      <c r="G211" s="54"/>
      <c r="H211" s="54"/>
      <c r="I211" s="53"/>
      <c r="J211" s="54"/>
      <c r="K211" s="57"/>
      <c r="L211" s="40"/>
      <c r="M211" s="40"/>
      <c r="N211" s="40"/>
      <c r="O211" s="41"/>
      <c r="P211" s="41"/>
      <c r="Q211" s="42"/>
      <c r="R211" s="40"/>
      <c r="S211" s="40"/>
      <c r="T211" s="40"/>
      <c r="U211" s="40"/>
      <c r="V211" s="40"/>
    </row>
    <row r="212" spans="1:22" s="59" customFormat="1" ht="19.899999999999999" customHeight="1" x14ac:dyDescent="0.25">
      <c r="A212" s="51"/>
      <c r="B212" s="54"/>
      <c r="C212" s="53"/>
      <c r="D212" s="54"/>
      <c r="E212" s="54"/>
      <c r="F212" s="53"/>
      <c r="G212" s="54"/>
      <c r="H212" s="54"/>
      <c r="I212" s="53"/>
      <c r="J212" s="54"/>
      <c r="K212" s="57"/>
      <c r="L212" s="40"/>
      <c r="M212" s="40"/>
      <c r="N212" s="40"/>
      <c r="O212" s="41"/>
      <c r="P212" s="41"/>
      <c r="Q212" s="42"/>
      <c r="R212" s="40"/>
      <c r="S212" s="40"/>
      <c r="T212" s="40"/>
      <c r="U212" s="40"/>
      <c r="V212" s="40"/>
    </row>
    <row r="213" spans="1:22" s="59" customFormat="1" ht="19.899999999999999" customHeight="1" x14ac:dyDescent="0.25">
      <c r="A213" s="51"/>
      <c r="B213" s="54"/>
      <c r="C213" s="53"/>
      <c r="D213" s="54"/>
      <c r="E213" s="54"/>
      <c r="F213" s="53"/>
      <c r="G213" s="54"/>
      <c r="H213" s="54"/>
      <c r="I213" s="53"/>
      <c r="J213" s="54"/>
      <c r="K213" s="57"/>
      <c r="L213" s="40"/>
      <c r="M213" s="40"/>
      <c r="N213" s="40"/>
      <c r="O213" s="41"/>
      <c r="P213" s="41"/>
      <c r="Q213" s="42"/>
      <c r="R213" s="40"/>
      <c r="S213" s="40"/>
      <c r="T213" s="40"/>
      <c r="U213" s="40"/>
      <c r="V213" s="40"/>
    </row>
    <row r="214" spans="1:22" s="59" customFormat="1" ht="19.899999999999999" customHeight="1" x14ac:dyDescent="0.25">
      <c r="A214" s="51"/>
      <c r="B214" s="54"/>
      <c r="C214" s="53"/>
      <c r="D214" s="54"/>
      <c r="E214" s="54"/>
      <c r="F214" s="53"/>
      <c r="G214" s="54"/>
      <c r="H214" s="54"/>
      <c r="I214" s="53"/>
      <c r="J214" s="54"/>
      <c r="K214" s="57"/>
      <c r="L214" s="40"/>
      <c r="M214" s="40"/>
      <c r="N214" s="40"/>
      <c r="O214" s="41"/>
      <c r="P214" s="41"/>
      <c r="Q214" s="42"/>
      <c r="R214" s="40"/>
      <c r="S214" s="40"/>
      <c r="T214" s="40"/>
      <c r="U214" s="40"/>
      <c r="V214" s="40"/>
    </row>
    <row r="215" spans="1:22" s="59" customFormat="1" ht="19.899999999999999" customHeight="1" x14ac:dyDescent="0.25">
      <c r="A215" s="51"/>
      <c r="B215" s="54"/>
      <c r="C215" s="53"/>
      <c r="D215" s="54"/>
      <c r="E215" s="54"/>
      <c r="F215" s="53"/>
      <c r="G215" s="54"/>
      <c r="H215" s="54"/>
      <c r="I215" s="53"/>
      <c r="J215" s="54"/>
      <c r="K215" s="57"/>
      <c r="L215" s="40"/>
      <c r="M215" s="40"/>
      <c r="N215" s="40"/>
      <c r="O215" s="41"/>
      <c r="P215" s="41"/>
      <c r="Q215" s="42"/>
      <c r="R215" s="40"/>
      <c r="S215" s="40"/>
      <c r="T215" s="40"/>
      <c r="U215" s="40"/>
      <c r="V215" s="40"/>
    </row>
    <row r="216" spans="1:22" s="59" customFormat="1" ht="19.899999999999999" customHeight="1" x14ac:dyDescent="0.25">
      <c r="A216" s="51"/>
      <c r="B216" s="54"/>
      <c r="C216" s="53"/>
      <c r="D216" s="54"/>
      <c r="E216" s="54"/>
      <c r="F216" s="53"/>
      <c r="G216" s="54"/>
      <c r="H216" s="54"/>
      <c r="I216" s="53"/>
      <c r="J216" s="54"/>
      <c r="K216" s="57"/>
      <c r="L216" s="40"/>
      <c r="M216" s="40"/>
      <c r="N216" s="40"/>
      <c r="O216" s="41"/>
      <c r="P216" s="41"/>
      <c r="Q216" s="42"/>
      <c r="R216" s="40"/>
      <c r="S216" s="40"/>
      <c r="T216" s="40"/>
      <c r="U216" s="40"/>
      <c r="V216" s="40"/>
    </row>
    <row r="217" spans="1:22" s="59" customFormat="1" ht="19.899999999999999" customHeight="1" x14ac:dyDescent="0.25">
      <c r="A217" s="51"/>
      <c r="B217" s="54"/>
      <c r="C217" s="53"/>
      <c r="D217" s="54"/>
      <c r="E217" s="54"/>
      <c r="F217" s="53"/>
      <c r="G217" s="54"/>
      <c r="H217" s="54"/>
      <c r="I217" s="53"/>
      <c r="J217" s="54"/>
      <c r="K217" s="57"/>
      <c r="L217" s="40"/>
      <c r="M217" s="40"/>
      <c r="N217" s="40"/>
      <c r="O217" s="41"/>
      <c r="P217" s="41"/>
      <c r="Q217" s="42"/>
      <c r="R217" s="40"/>
      <c r="S217" s="40"/>
      <c r="T217" s="40"/>
      <c r="U217" s="40"/>
      <c r="V217" s="40"/>
    </row>
    <row r="218" spans="1:22" s="59" customFormat="1" ht="19.899999999999999" customHeight="1" x14ac:dyDescent="0.25">
      <c r="A218" s="51"/>
      <c r="B218" s="54"/>
      <c r="C218" s="53"/>
      <c r="D218" s="54"/>
      <c r="E218" s="54"/>
      <c r="F218" s="53"/>
      <c r="G218" s="54"/>
      <c r="H218" s="54"/>
      <c r="I218" s="53"/>
      <c r="J218" s="54"/>
      <c r="K218" s="57"/>
      <c r="L218" s="40"/>
      <c r="M218" s="40"/>
      <c r="N218" s="40"/>
      <c r="O218" s="41"/>
      <c r="P218" s="41"/>
      <c r="Q218" s="42"/>
      <c r="R218" s="40"/>
      <c r="S218" s="40"/>
      <c r="T218" s="40"/>
      <c r="U218" s="40"/>
      <c r="V218" s="40"/>
    </row>
    <row r="219" spans="1:22" s="59" customFormat="1" ht="19.899999999999999" customHeight="1" x14ac:dyDescent="0.25">
      <c r="A219" s="51"/>
      <c r="B219" s="54"/>
      <c r="C219" s="53"/>
      <c r="D219" s="54"/>
      <c r="E219" s="54"/>
      <c r="F219" s="53"/>
      <c r="G219" s="54"/>
      <c r="H219" s="54"/>
      <c r="I219" s="53"/>
      <c r="J219" s="54"/>
      <c r="K219" s="57"/>
      <c r="L219" s="40"/>
      <c r="M219" s="40"/>
      <c r="N219" s="40"/>
      <c r="O219" s="41"/>
      <c r="P219" s="41"/>
      <c r="Q219" s="42"/>
      <c r="R219" s="40"/>
      <c r="S219" s="40"/>
      <c r="T219" s="40"/>
      <c r="U219" s="40"/>
      <c r="V219" s="40"/>
    </row>
    <row r="220" spans="1:22" s="59" customFormat="1" ht="19.899999999999999" customHeight="1" x14ac:dyDescent="0.25">
      <c r="A220" s="51"/>
      <c r="B220" s="54"/>
      <c r="C220" s="53"/>
      <c r="D220" s="54"/>
      <c r="E220" s="54"/>
      <c r="F220" s="53"/>
      <c r="G220" s="54"/>
      <c r="H220" s="54"/>
      <c r="I220" s="53"/>
      <c r="J220" s="54"/>
      <c r="K220" s="57"/>
      <c r="L220" s="40"/>
      <c r="M220" s="40"/>
      <c r="N220" s="40"/>
      <c r="O220" s="41"/>
      <c r="P220" s="41"/>
      <c r="Q220" s="42"/>
      <c r="R220" s="40"/>
      <c r="S220" s="40"/>
      <c r="T220" s="40"/>
      <c r="U220" s="40"/>
      <c r="V220" s="40"/>
    </row>
    <row r="221" spans="1:22" s="59" customFormat="1" ht="19.899999999999999" customHeight="1" x14ac:dyDescent="0.25">
      <c r="A221" s="51"/>
      <c r="B221" s="54"/>
      <c r="C221" s="53"/>
      <c r="D221" s="54"/>
      <c r="E221" s="54"/>
      <c r="F221" s="53"/>
      <c r="G221" s="54"/>
      <c r="H221" s="54"/>
      <c r="I221" s="53"/>
      <c r="J221" s="54"/>
      <c r="K221" s="57"/>
      <c r="L221" s="40"/>
      <c r="M221" s="40"/>
      <c r="N221" s="40"/>
      <c r="O221" s="41"/>
      <c r="P221" s="41"/>
      <c r="Q221" s="42"/>
      <c r="R221" s="40"/>
      <c r="S221" s="40"/>
      <c r="T221" s="40"/>
      <c r="U221" s="40"/>
      <c r="V221" s="40"/>
    </row>
    <row r="222" spans="1:22" s="59" customFormat="1" ht="19.899999999999999" customHeight="1" x14ac:dyDescent="0.25">
      <c r="A222" s="51"/>
      <c r="B222" s="54"/>
      <c r="C222" s="53"/>
      <c r="D222" s="54"/>
      <c r="E222" s="54"/>
      <c r="F222" s="53"/>
      <c r="G222" s="54"/>
      <c r="H222" s="54"/>
      <c r="I222" s="53"/>
      <c r="J222" s="54"/>
      <c r="K222" s="57"/>
      <c r="L222" s="40"/>
      <c r="M222" s="40"/>
      <c r="N222" s="40"/>
      <c r="O222" s="41"/>
      <c r="P222" s="41"/>
      <c r="Q222" s="42"/>
      <c r="R222" s="40"/>
      <c r="S222" s="40"/>
      <c r="T222" s="40"/>
      <c r="U222" s="40"/>
      <c r="V222" s="40"/>
    </row>
    <row r="223" spans="1:22" s="59" customFormat="1" ht="19.899999999999999" customHeight="1" x14ac:dyDescent="0.25">
      <c r="A223" s="51"/>
      <c r="B223" s="54"/>
      <c r="C223" s="53"/>
      <c r="D223" s="54"/>
      <c r="E223" s="54"/>
      <c r="F223" s="53"/>
      <c r="G223" s="54"/>
      <c r="H223" s="54"/>
      <c r="I223" s="53"/>
      <c r="J223" s="54"/>
      <c r="K223" s="57"/>
      <c r="L223" s="40"/>
      <c r="M223" s="40"/>
      <c r="N223" s="40"/>
      <c r="O223" s="41"/>
      <c r="P223" s="41"/>
      <c r="Q223" s="42"/>
      <c r="R223" s="40"/>
      <c r="S223" s="40"/>
      <c r="T223" s="40"/>
      <c r="U223" s="40"/>
      <c r="V223" s="40"/>
    </row>
    <row r="224" spans="1:22" s="59" customFormat="1" ht="19.899999999999999" customHeight="1" x14ac:dyDescent="0.25">
      <c r="A224" s="51"/>
      <c r="B224" s="54"/>
      <c r="C224" s="53"/>
      <c r="D224" s="54"/>
      <c r="E224" s="54"/>
      <c r="F224" s="53"/>
      <c r="G224" s="54"/>
      <c r="H224" s="54"/>
      <c r="I224" s="53"/>
      <c r="J224" s="54"/>
      <c r="K224" s="57"/>
      <c r="L224" s="40"/>
      <c r="M224" s="40"/>
      <c r="N224" s="40"/>
      <c r="O224" s="41"/>
      <c r="P224" s="41"/>
      <c r="Q224" s="42"/>
      <c r="R224" s="40"/>
      <c r="S224" s="40"/>
      <c r="T224" s="40"/>
      <c r="U224" s="40"/>
      <c r="V224" s="40"/>
    </row>
    <row r="225" spans="1:22" s="59" customFormat="1" ht="19.899999999999999" customHeight="1" x14ac:dyDescent="0.25">
      <c r="A225" s="51"/>
      <c r="B225" s="54"/>
      <c r="C225" s="53"/>
      <c r="D225" s="54"/>
      <c r="E225" s="54"/>
      <c r="F225" s="53"/>
      <c r="G225" s="54"/>
      <c r="H225" s="54"/>
      <c r="I225" s="53"/>
      <c r="J225" s="54"/>
      <c r="K225" s="57"/>
      <c r="L225" s="40"/>
      <c r="M225" s="40"/>
      <c r="N225" s="40"/>
      <c r="O225" s="41"/>
      <c r="P225" s="41"/>
      <c r="Q225" s="42"/>
      <c r="R225" s="40"/>
      <c r="S225" s="40"/>
      <c r="T225" s="40"/>
      <c r="U225" s="40"/>
      <c r="V225" s="40"/>
    </row>
    <row r="226" spans="1:22" s="59" customFormat="1" ht="19.899999999999999" customHeight="1" x14ac:dyDescent="0.25">
      <c r="A226" s="51"/>
      <c r="B226" s="54"/>
      <c r="C226" s="53"/>
      <c r="D226" s="54"/>
      <c r="E226" s="54"/>
      <c r="F226" s="53"/>
      <c r="G226" s="54"/>
      <c r="H226" s="54"/>
      <c r="I226" s="53"/>
      <c r="J226" s="54"/>
      <c r="K226" s="57"/>
      <c r="L226" s="40"/>
      <c r="M226" s="40"/>
      <c r="N226" s="40"/>
      <c r="O226" s="41"/>
      <c r="P226" s="41"/>
      <c r="Q226" s="42"/>
      <c r="R226" s="40"/>
      <c r="S226" s="40"/>
      <c r="T226" s="40"/>
      <c r="U226" s="40"/>
      <c r="V226" s="40"/>
    </row>
    <row r="227" spans="1:22" s="59" customFormat="1" ht="19.899999999999999" customHeight="1" x14ac:dyDescent="0.25">
      <c r="A227" s="51"/>
      <c r="B227" s="54"/>
      <c r="C227" s="53"/>
      <c r="D227" s="54"/>
      <c r="E227" s="54"/>
      <c r="F227" s="53"/>
      <c r="G227" s="54"/>
      <c r="H227" s="54"/>
      <c r="I227" s="53"/>
      <c r="J227" s="54"/>
      <c r="K227" s="57"/>
      <c r="L227" s="40"/>
      <c r="M227" s="40"/>
      <c r="N227" s="40"/>
      <c r="O227" s="41"/>
      <c r="P227" s="41"/>
      <c r="Q227" s="42"/>
      <c r="R227" s="40"/>
      <c r="S227" s="40"/>
      <c r="T227" s="40"/>
      <c r="U227" s="40"/>
      <c r="V227" s="40"/>
    </row>
    <row r="228" spans="1:22" s="59" customFormat="1" ht="19.899999999999999" customHeight="1" x14ac:dyDescent="0.25">
      <c r="A228" s="51"/>
      <c r="B228" s="54"/>
      <c r="C228" s="53"/>
      <c r="D228" s="54"/>
      <c r="E228" s="54"/>
      <c r="F228" s="53"/>
      <c r="G228" s="54"/>
      <c r="H228" s="54"/>
      <c r="I228" s="53"/>
      <c r="J228" s="54"/>
      <c r="K228" s="57"/>
      <c r="L228" s="40"/>
      <c r="M228" s="40"/>
      <c r="N228" s="40"/>
      <c r="O228" s="41"/>
      <c r="P228" s="41"/>
      <c r="Q228" s="42"/>
      <c r="R228" s="40"/>
      <c r="S228" s="40"/>
      <c r="T228" s="40"/>
      <c r="U228" s="40"/>
      <c r="V228" s="40"/>
    </row>
    <row r="229" spans="1:22" s="59" customFormat="1" ht="19.899999999999999" customHeight="1" x14ac:dyDescent="0.25">
      <c r="A229" s="51"/>
      <c r="B229" s="54"/>
      <c r="C229" s="53"/>
      <c r="D229" s="54"/>
      <c r="E229" s="54"/>
      <c r="F229" s="53"/>
      <c r="G229" s="54"/>
      <c r="H229" s="54"/>
      <c r="I229" s="53"/>
      <c r="J229" s="54"/>
      <c r="K229" s="57"/>
      <c r="L229" s="40"/>
      <c r="M229" s="40"/>
      <c r="N229" s="40"/>
      <c r="O229" s="41"/>
      <c r="P229" s="41"/>
      <c r="Q229" s="42"/>
      <c r="R229" s="40"/>
      <c r="S229" s="40"/>
      <c r="T229" s="40"/>
      <c r="U229" s="40"/>
      <c r="V229" s="40"/>
    </row>
    <row r="230" spans="1:22" s="59" customFormat="1" ht="19.899999999999999" customHeight="1" x14ac:dyDescent="0.25">
      <c r="A230" s="51"/>
      <c r="B230" s="54"/>
      <c r="C230" s="53"/>
      <c r="D230" s="54"/>
      <c r="E230" s="54"/>
      <c r="F230" s="53"/>
      <c r="G230" s="54"/>
      <c r="H230" s="54"/>
      <c r="I230" s="53"/>
      <c r="J230" s="54"/>
      <c r="K230" s="57"/>
      <c r="L230" s="40"/>
      <c r="M230" s="40"/>
      <c r="N230" s="40"/>
      <c r="O230" s="41"/>
      <c r="P230" s="41"/>
      <c r="Q230" s="42"/>
      <c r="R230" s="40"/>
      <c r="S230" s="40"/>
      <c r="T230" s="40"/>
      <c r="U230" s="40"/>
      <c r="V230" s="40"/>
    </row>
    <row r="231" spans="1:22" s="59" customFormat="1" ht="19.899999999999999" customHeight="1" x14ac:dyDescent="0.25">
      <c r="A231" s="51"/>
      <c r="B231" s="54"/>
      <c r="C231" s="53"/>
      <c r="D231" s="54"/>
      <c r="E231" s="54"/>
      <c r="F231" s="53"/>
      <c r="G231" s="54"/>
      <c r="H231" s="54"/>
      <c r="I231" s="53"/>
      <c r="J231" s="54"/>
      <c r="K231" s="57"/>
      <c r="L231" s="40"/>
      <c r="M231" s="40"/>
      <c r="N231" s="40"/>
      <c r="O231" s="41"/>
      <c r="P231" s="41"/>
      <c r="Q231" s="42"/>
      <c r="R231" s="40"/>
      <c r="S231" s="40"/>
      <c r="T231" s="40"/>
      <c r="U231" s="40"/>
      <c r="V231" s="40"/>
    </row>
    <row r="232" spans="1:22" s="59" customFormat="1" ht="19.899999999999999" customHeight="1" x14ac:dyDescent="0.25">
      <c r="A232" s="51"/>
      <c r="B232" s="54"/>
      <c r="C232" s="53"/>
      <c r="D232" s="54"/>
      <c r="E232" s="54"/>
      <c r="F232" s="53"/>
      <c r="G232" s="54"/>
      <c r="H232" s="54"/>
      <c r="I232" s="53"/>
      <c r="J232" s="54"/>
      <c r="K232" s="57"/>
      <c r="L232" s="40"/>
      <c r="M232" s="40"/>
      <c r="N232" s="40"/>
      <c r="O232" s="41"/>
      <c r="P232" s="41"/>
      <c r="Q232" s="42"/>
      <c r="R232" s="40"/>
      <c r="S232" s="40"/>
      <c r="T232" s="40"/>
      <c r="U232" s="40"/>
      <c r="V232" s="40"/>
    </row>
    <row r="233" spans="1:22" s="59" customFormat="1" ht="19.899999999999999" customHeight="1" x14ac:dyDescent="0.25">
      <c r="A233" s="51"/>
      <c r="B233" s="54"/>
      <c r="C233" s="53"/>
      <c r="D233" s="54"/>
      <c r="E233" s="54"/>
      <c r="F233" s="53"/>
      <c r="G233" s="54"/>
      <c r="H233" s="54"/>
      <c r="I233" s="53"/>
      <c r="J233" s="54"/>
      <c r="K233" s="57"/>
      <c r="L233" s="40"/>
      <c r="M233" s="40"/>
      <c r="N233" s="40"/>
      <c r="O233" s="41"/>
      <c r="P233" s="41"/>
      <c r="Q233" s="42"/>
      <c r="R233" s="40"/>
      <c r="S233" s="40"/>
      <c r="T233" s="40"/>
      <c r="U233" s="40"/>
      <c r="V233" s="40"/>
    </row>
    <row r="234" spans="1:22" s="59" customFormat="1" ht="19.899999999999999" customHeight="1" x14ac:dyDescent="0.25">
      <c r="A234" s="51"/>
      <c r="B234" s="54"/>
      <c r="C234" s="53"/>
      <c r="D234" s="54"/>
      <c r="E234" s="54"/>
      <c r="F234" s="53"/>
      <c r="G234" s="54"/>
      <c r="H234" s="54"/>
      <c r="I234" s="53"/>
      <c r="J234" s="54"/>
      <c r="K234" s="57"/>
      <c r="L234" s="40"/>
      <c r="M234" s="40"/>
      <c r="N234" s="40"/>
      <c r="O234" s="41"/>
      <c r="P234" s="41"/>
      <c r="Q234" s="42"/>
      <c r="R234" s="40"/>
      <c r="S234" s="40"/>
      <c r="T234" s="40"/>
      <c r="U234" s="40"/>
      <c r="V234" s="40"/>
    </row>
    <row r="235" spans="1:22" s="59" customFormat="1" ht="19.899999999999999" customHeight="1" x14ac:dyDescent="0.25">
      <c r="A235" s="51"/>
      <c r="B235" s="54"/>
      <c r="C235" s="53"/>
      <c r="D235" s="54"/>
      <c r="E235" s="54"/>
      <c r="F235" s="53"/>
      <c r="G235" s="54"/>
      <c r="H235" s="54"/>
      <c r="I235" s="53"/>
      <c r="J235" s="54"/>
      <c r="K235" s="57"/>
      <c r="L235" s="40"/>
      <c r="M235" s="40"/>
      <c r="N235" s="40"/>
      <c r="O235" s="41"/>
      <c r="P235" s="41"/>
      <c r="Q235" s="42"/>
      <c r="R235" s="40"/>
      <c r="S235" s="40"/>
      <c r="T235" s="40"/>
      <c r="U235" s="40"/>
      <c r="V235" s="40"/>
    </row>
    <row r="236" spans="1:22" s="59" customFormat="1" ht="19.899999999999999" customHeight="1" x14ac:dyDescent="0.25">
      <c r="A236" s="51"/>
      <c r="B236" s="54"/>
      <c r="C236" s="53"/>
      <c r="D236" s="54"/>
      <c r="E236" s="54"/>
      <c r="F236" s="53"/>
      <c r="G236" s="54"/>
      <c r="H236" s="54"/>
      <c r="I236" s="53"/>
      <c r="J236" s="54"/>
      <c r="K236" s="57"/>
      <c r="L236" s="40"/>
      <c r="M236" s="40"/>
      <c r="N236" s="40"/>
      <c r="O236" s="41"/>
      <c r="P236" s="41"/>
      <c r="Q236" s="42"/>
      <c r="R236" s="40"/>
      <c r="S236" s="40"/>
      <c r="T236" s="40"/>
      <c r="U236" s="40"/>
      <c r="V236" s="40"/>
    </row>
    <row r="237" spans="1:22" s="59" customFormat="1" ht="19.899999999999999" customHeight="1" x14ac:dyDescent="0.25">
      <c r="A237" s="51"/>
      <c r="B237" s="54"/>
      <c r="C237" s="53"/>
      <c r="D237" s="54"/>
      <c r="E237" s="54"/>
      <c r="F237" s="53"/>
      <c r="G237" s="54"/>
      <c r="H237" s="54"/>
      <c r="I237" s="53"/>
      <c r="J237" s="54"/>
      <c r="K237" s="57"/>
      <c r="L237" s="40"/>
      <c r="M237" s="40"/>
      <c r="N237" s="40"/>
      <c r="O237" s="41"/>
      <c r="P237" s="41"/>
      <c r="Q237" s="42"/>
      <c r="R237" s="40"/>
      <c r="S237" s="40"/>
      <c r="T237" s="40"/>
      <c r="U237" s="40"/>
      <c r="V237" s="40"/>
    </row>
    <row r="238" spans="1:22" s="59" customFormat="1" ht="19.899999999999999" customHeight="1" x14ac:dyDescent="0.25">
      <c r="A238" s="51"/>
      <c r="B238" s="54"/>
      <c r="C238" s="53"/>
      <c r="D238" s="54"/>
      <c r="E238" s="54"/>
      <c r="F238" s="53"/>
      <c r="G238" s="54"/>
      <c r="H238" s="54"/>
      <c r="I238" s="53"/>
      <c r="J238" s="54"/>
      <c r="K238" s="57"/>
      <c r="L238" s="40"/>
      <c r="M238" s="40"/>
      <c r="N238" s="40"/>
      <c r="O238" s="41"/>
      <c r="P238" s="41"/>
      <c r="Q238" s="42"/>
      <c r="R238" s="40"/>
      <c r="S238" s="40"/>
      <c r="T238" s="40"/>
      <c r="U238" s="40"/>
      <c r="V238" s="40"/>
    </row>
    <row r="239" spans="1:22" s="59" customFormat="1" ht="19.899999999999999" customHeight="1" x14ac:dyDescent="0.25">
      <c r="A239" s="51"/>
      <c r="B239" s="54"/>
      <c r="C239" s="53"/>
      <c r="D239" s="54"/>
      <c r="E239" s="54"/>
      <c r="F239" s="53"/>
      <c r="G239" s="54"/>
      <c r="H239" s="54"/>
      <c r="I239" s="53"/>
      <c r="J239" s="54"/>
      <c r="K239" s="57"/>
      <c r="L239" s="40"/>
      <c r="M239" s="40"/>
      <c r="N239" s="40"/>
      <c r="O239" s="41"/>
      <c r="P239" s="41"/>
      <c r="Q239" s="42"/>
      <c r="R239" s="40"/>
      <c r="S239" s="40"/>
      <c r="T239" s="40"/>
      <c r="U239" s="40"/>
      <c r="V239" s="40"/>
    </row>
    <row r="240" spans="1:22" s="59" customFormat="1" ht="19.899999999999999" customHeight="1" x14ac:dyDescent="0.25">
      <c r="A240" s="51"/>
      <c r="B240" s="54"/>
      <c r="C240" s="53"/>
      <c r="D240" s="54"/>
      <c r="E240" s="54"/>
      <c r="F240" s="53"/>
      <c r="G240" s="54"/>
      <c r="H240" s="54"/>
      <c r="I240" s="53"/>
      <c r="J240" s="54"/>
      <c r="K240" s="57"/>
      <c r="L240" s="40"/>
      <c r="M240" s="40"/>
      <c r="N240" s="40"/>
      <c r="O240" s="41"/>
      <c r="P240" s="41"/>
      <c r="Q240" s="42"/>
      <c r="R240" s="40"/>
      <c r="S240" s="40"/>
      <c r="T240" s="40"/>
      <c r="U240" s="40"/>
      <c r="V240" s="40"/>
    </row>
    <row r="241" spans="1:22" s="59" customFormat="1" ht="19.899999999999999" customHeight="1" x14ac:dyDescent="0.25">
      <c r="A241" s="51"/>
      <c r="B241" s="54"/>
      <c r="C241" s="53"/>
      <c r="D241" s="54"/>
      <c r="E241" s="54"/>
      <c r="F241" s="53"/>
      <c r="G241" s="54"/>
      <c r="H241" s="54"/>
      <c r="I241" s="53"/>
      <c r="J241" s="54"/>
      <c r="K241" s="57"/>
      <c r="L241" s="40"/>
      <c r="M241" s="40"/>
      <c r="N241" s="40"/>
      <c r="O241" s="41"/>
      <c r="P241" s="41"/>
      <c r="Q241" s="42"/>
      <c r="R241" s="40"/>
      <c r="S241" s="40"/>
      <c r="T241" s="40"/>
      <c r="U241" s="40"/>
      <c r="V241" s="40"/>
    </row>
    <row r="242" spans="1:22" s="59" customFormat="1" ht="19.899999999999999" customHeight="1" x14ac:dyDescent="0.25">
      <c r="A242" s="51"/>
      <c r="B242" s="54"/>
      <c r="C242" s="53"/>
      <c r="D242" s="54"/>
      <c r="E242" s="54"/>
      <c r="F242" s="53"/>
      <c r="G242" s="54"/>
      <c r="H242" s="54"/>
      <c r="I242" s="53"/>
      <c r="J242" s="54"/>
      <c r="K242" s="57"/>
      <c r="L242" s="40"/>
      <c r="M242" s="40"/>
      <c r="N242" s="40"/>
      <c r="O242" s="41"/>
      <c r="P242" s="41"/>
      <c r="Q242" s="42"/>
      <c r="R242" s="40"/>
      <c r="S242" s="40"/>
      <c r="T242" s="40"/>
      <c r="U242" s="40"/>
      <c r="V242" s="40"/>
    </row>
    <row r="243" spans="1:22" s="59" customFormat="1" ht="19.899999999999999" customHeight="1" x14ac:dyDescent="0.25">
      <c r="A243" s="51"/>
      <c r="B243" s="54"/>
      <c r="C243" s="53"/>
      <c r="D243" s="54"/>
      <c r="E243" s="54"/>
      <c r="F243" s="53"/>
      <c r="G243" s="54"/>
      <c r="H243" s="54"/>
      <c r="I243" s="53"/>
      <c r="J243" s="54"/>
      <c r="K243" s="57"/>
      <c r="L243" s="40"/>
      <c r="M243" s="40"/>
      <c r="N243" s="40"/>
      <c r="O243" s="41"/>
      <c r="P243" s="41"/>
      <c r="Q243" s="42"/>
      <c r="R243" s="40"/>
      <c r="S243" s="40"/>
      <c r="T243" s="40"/>
      <c r="U243" s="40"/>
      <c r="V243" s="40"/>
    </row>
    <row r="244" spans="1:22" s="59" customFormat="1" ht="19.899999999999999" customHeight="1" x14ac:dyDescent="0.25">
      <c r="A244" s="51"/>
      <c r="B244" s="54"/>
      <c r="C244" s="53"/>
      <c r="D244" s="54"/>
      <c r="E244" s="54"/>
      <c r="F244" s="53"/>
      <c r="G244" s="54"/>
      <c r="H244" s="54"/>
      <c r="I244" s="53"/>
      <c r="J244" s="54"/>
      <c r="K244" s="57"/>
      <c r="L244" s="40"/>
      <c r="M244" s="40"/>
      <c r="N244" s="40"/>
      <c r="O244" s="41"/>
      <c r="P244" s="41"/>
      <c r="Q244" s="42"/>
      <c r="R244" s="40"/>
      <c r="S244" s="40"/>
      <c r="T244" s="40"/>
      <c r="U244" s="40"/>
      <c r="V244" s="40"/>
    </row>
    <row r="245" spans="1:22" s="59" customFormat="1" ht="19.899999999999999" customHeight="1" x14ac:dyDescent="0.25">
      <c r="A245" s="51"/>
      <c r="B245" s="54"/>
      <c r="C245" s="53"/>
      <c r="D245" s="54"/>
      <c r="E245" s="54"/>
      <c r="F245" s="53"/>
      <c r="G245" s="54"/>
      <c r="H245" s="54"/>
      <c r="I245" s="53"/>
      <c r="J245" s="54"/>
      <c r="K245" s="57"/>
      <c r="L245" s="40"/>
      <c r="M245" s="40"/>
      <c r="N245" s="40"/>
      <c r="O245" s="41"/>
      <c r="P245" s="41"/>
      <c r="Q245" s="42"/>
      <c r="R245" s="40"/>
      <c r="S245" s="40"/>
      <c r="T245" s="40"/>
      <c r="U245" s="40"/>
      <c r="V245" s="40"/>
    </row>
    <row r="246" spans="1:22" s="59" customFormat="1" ht="19.899999999999999" customHeight="1" x14ac:dyDescent="0.25">
      <c r="A246" s="51"/>
      <c r="B246" s="54"/>
      <c r="C246" s="53"/>
      <c r="D246" s="54"/>
      <c r="E246" s="54"/>
      <c r="F246" s="53"/>
      <c r="G246" s="54"/>
      <c r="H246" s="54"/>
      <c r="I246" s="53"/>
      <c r="J246" s="54"/>
      <c r="K246" s="57"/>
      <c r="L246" s="40"/>
      <c r="M246" s="40"/>
      <c r="N246" s="40"/>
      <c r="O246" s="41"/>
      <c r="P246" s="41"/>
      <c r="Q246" s="42"/>
      <c r="R246" s="40"/>
      <c r="S246" s="40"/>
      <c r="T246" s="40"/>
      <c r="U246" s="40"/>
      <c r="V246" s="40"/>
    </row>
    <row r="247" spans="1:22" s="59" customFormat="1" ht="19.899999999999999" customHeight="1" x14ac:dyDescent="0.25">
      <c r="A247" s="51"/>
      <c r="B247" s="54"/>
      <c r="C247" s="53"/>
      <c r="D247" s="54"/>
      <c r="E247" s="54"/>
      <c r="F247" s="53"/>
      <c r="G247" s="54"/>
      <c r="H247" s="54"/>
      <c r="I247" s="53"/>
      <c r="J247" s="54"/>
      <c r="K247" s="57"/>
      <c r="L247" s="40"/>
      <c r="M247" s="40"/>
      <c r="N247" s="40"/>
      <c r="O247" s="41"/>
      <c r="P247" s="41"/>
      <c r="Q247" s="42"/>
      <c r="R247" s="40"/>
      <c r="S247" s="40"/>
      <c r="T247" s="40"/>
      <c r="U247" s="40"/>
      <c r="V247" s="40"/>
    </row>
    <row r="248" spans="1:22" s="59" customFormat="1" ht="19.899999999999999" customHeight="1" x14ac:dyDescent="0.25">
      <c r="A248" s="51"/>
      <c r="B248" s="54"/>
      <c r="C248" s="53"/>
      <c r="D248" s="54"/>
      <c r="E248" s="54"/>
      <c r="F248" s="53"/>
      <c r="G248" s="54"/>
      <c r="H248" s="54"/>
      <c r="I248" s="53"/>
      <c r="J248" s="54"/>
      <c r="K248" s="57"/>
      <c r="L248" s="40"/>
      <c r="M248" s="40"/>
      <c r="N248" s="40"/>
      <c r="O248" s="41"/>
      <c r="P248" s="41"/>
      <c r="Q248" s="42"/>
      <c r="R248" s="40"/>
      <c r="S248" s="40"/>
      <c r="T248" s="40"/>
      <c r="U248" s="40"/>
      <c r="V248" s="40"/>
    </row>
    <row r="249" spans="1:22" s="59" customFormat="1" ht="19.899999999999999" customHeight="1" x14ac:dyDescent="0.25">
      <c r="A249" s="51"/>
      <c r="B249" s="54"/>
      <c r="C249" s="53"/>
      <c r="D249" s="54"/>
      <c r="E249" s="54"/>
      <c r="F249" s="53"/>
      <c r="G249" s="54"/>
      <c r="H249" s="54"/>
      <c r="I249" s="53"/>
      <c r="J249" s="54"/>
      <c r="K249" s="57"/>
      <c r="L249" s="40"/>
      <c r="M249" s="40"/>
      <c r="N249" s="40"/>
      <c r="O249" s="41"/>
      <c r="P249" s="41"/>
      <c r="Q249" s="42"/>
      <c r="R249" s="40"/>
      <c r="S249" s="40"/>
      <c r="T249" s="40"/>
      <c r="U249" s="40"/>
      <c r="V249" s="40"/>
    </row>
    <row r="250" spans="1:22" s="59" customFormat="1" ht="19.899999999999999" customHeight="1" x14ac:dyDescent="0.25">
      <c r="A250" s="51"/>
      <c r="B250" s="54"/>
      <c r="C250" s="53"/>
      <c r="D250" s="54"/>
      <c r="E250" s="54"/>
      <c r="F250" s="53"/>
      <c r="G250" s="54"/>
      <c r="H250" s="54"/>
      <c r="I250" s="53"/>
      <c r="J250" s="54"/>
      <c r="K250" s="57"/>
      <c r="L250" s="40"/>
      <c r="M250" s="40"/>
      <c r="N250" s="40"/>
      <c r="O250" s="41"/>
      <c r="P250" s="41"/>
      <c r="Q250" s="42"/>
      <c r="R250" s="40"/>
      <c r="S250" s="40"/>
      <c r="T250" s="40"/>
      <c r="U250" s="40"/>
      <c r="V250" s="40"/>
    </row>
    <row r="251" spans="1:22" s="59" customFormat="1" ht="19.899999999999999" customHeight="1" x14ac:dyDescent="0.25">
      <c r="A251" s="51"/>
      <c r="B251" s="54"/>
      <c r="C251" s="53"/>
      <c r="D251" s="54"/>
      <c r="E251" s="54"/>
      <c r="F251" s="53"/>
      <c r="G251" s="54"/>
      <c r="H251" s="54"/>
      <c r="I251" s="53"/>
      <c r="J251" s="54"/>
      <c r="K251" s="57"/>
      <c r="L251" s="40"/>
      <c r="M251" s="40"/>
      <c r="N251" s="40"/>
      <c r="O251" s="41"/>
      <c r="P251" s="41"/>
      <c r="Q251" s="42"/>
      <c r="R251" s="40"/>
      <c r="S251" s="40"/>
      <c r="T251" s="40"/>
      <c r="U251" s="40"/>
      <c r="V251" s="40"/>
    </row>
    <row r="252" spans="1:22" s="59" customFormat="1" ht="19.899999999999999" customHeight="1" x14ac:dyDescent="0.25">
      <c r="A252" s="51"/>
      <c r="B252" s="54"/>
      <c r="C252" s="53"/>
      <c r="D252" s="54"/>
      <c r="E252" s="54"/>
      <c r="F252" s="53"/>
      <c r="G252" s="54"/>
      <c r="H252" s="54"/>
      <c r="I252" s="53"/>
      <c r="J252" s="54"/>
      <c r="K252" s="57"/>
      <c r="L252" s="40"/>
      <c r="M252" s="40"/>
      <c r="N252" s="40"/>
      <c r="O252" s="41"/>
      <c r="P252" s="41"/>
      <c r="Q252" s="42"/>
      <c r="R252" s="40"/>
      <c r="S252" s="40"/>
      <c r="T252" s="40"/>
      <c r="U252" s="40"/>
      <c r="V252" s="40"/>
    </row>
    <row r="253" spans="1:22" s="59" customFormat="1" ht="19.899999999999999" customHeight="1" x14ac:dyDescent="0.25">
      <c r="A253" s="51"/>
      <c r="B253" s="54"/>
      <c r="C253" s="53"/>
      <c r="D253" s="54"/>
      <c r="E253" s="54"/>
      <c r="F253" s="53"/>
      <c r="G253" s="54"/>
      <c r="H253" s="54"/>
      <c r="I253" s="53"/>
      <c r="J253" s="54"/>
      <c r="K253" s="57"/>
      <c r="L253" s="40"/>
      <c r="M253" s="40"/>
      <c r="N253" s="40"/>
      <c r="O253" s="41"/>
      <c r="P253" s="41"/>
      <c r="Q253" s="42"/>
      <c r="R253" s="40"/>
      <c r="S253" s="40"/>
      <c r="T253" s="40"/>
      <c r="U253" s="40"/>
      <c r="V253" s="40"/>
    </row>
    <row r="254" spans="1:22" s="59" customFormat="1" ht="19.899999999999999" customHeight="1" x14ac:dyDescent="0.25">
      <c r="A254" s="51"/>
      <c r="B254" s="54"/>
      <c r="C254" s="53"/>
      <c r="D254" s="54"/>
      <c r="E254" s="54"/>
      <c r="F254" s="53"/>
      <c r="G254" s="54"/>
      <c r="H254" s="54"/>
      <c r="I254" s="53"/>
      <c r="J254" s="54"/>
      <c r="K254" s="57"/>
      <c r="L254" s="40"/>
      <c r="M254" s="40"/>
      <c r="N254" s="40"/>
      <c r="O254" s="41"/>
      <c r="P254" s="41"/>
      <c r="Q254" s="42"/>
      <c r="R254" s="40"/>
      <c r="S254" s="40"/>
      <c r="T254" s="40"/>
      <c r="U254" s="40"/>
      <c r="V254" s="40"/>
    </row>
    <row r="255" spans="1:22" s="59" customFormat="1" ht="19.899999999999999" customHeight="1" x14ac:dyDescent="0.25">
      <c r="A255" s="51"/>
      <c r="B255" s="54"/>
      <c r="C255" s="53"/>
      <c r="D255" s="54"/>
      <c r="E255" s="54"/>
      <c r="F255" s="53"/>
      <c r="G255" s="54"/>
      <c r="H255" s="54"/>
      <c r="I255" s="53"/>
      <c r="J255" s="54"/>
      <c r="K255" s="57"/>
      <c r="L255" s="40"/>
      <c r="M255" s="40"/>
      <c r="N255" s="40"/>
      <c r="O255" s="41"/>
      <c r="P255" s="41"/>
      <c r="Q255" s="42"/>
      <c r="R255" s="40"/>
      <c r="S255" s="40"/>
      <c r="T255" s="40"/>
      <c r="U255" s="40"/>
      <c r="V255" s="40"/>
    </row>
    <row r="256" spans="1:22" s="59" customFormat="1" ht="19.899999999999999" customHeight="1" x14ac:dyDescent="0.25">
      <c r="A256" s="51"/>
      <c r="B256" s="54"/>
      <c r="C256" s="53"/>
      <c r="D256" s="54"/>
      <c r="E256" s="54"/>
      <c r="F256" s="53"/>
      <c r="G256" s="54"/>
      <c r="H256" s="54"/>
      <c r="I256" s="53"/>
      <c r="J256" s="54"/>
      <c r="K256" s="57"/>
      <c r="L256" s="40"/>
      <c r="M256" s="40"/>
      <c r="N256" s="40"/>
      <c r="O256" s="41"/>
      <c r="P256" s="41"/>
      <c r="Q256" s="42"/>
      <c r="R256" s="40"/>
      <c r="S256" s="40"/>
      <c r="T256" s="40"/>
      <c r="U256" s="40"/>
      <c r="V256" s="40"/>
    </row>
    <row r="257" spans="1:22" s="59" customFormat="1" ht="19.899999999999999" customHeight="1" x14ac:dyDescent="0.25">
      <c r="A257" s="51"/>
      <c r="B257" s="54"/>
      <c r="C257" s="53"/>
      <c r="D257" s="54"/>
      <c r="E257" s="54"/>
      <c r="F257" s="53"/>
      <c r="G257" s="54"/>
      <c r="H257" s="54"/>
      <c r="I257" s="53"/>
      <c r="J257" s="54"/>
      <c r="K257" s="57"/>
      <c r="L257" s="40"/>
      <c r="M257" s="40"/>
      <c r="N257" s="40"/>
      <c r="O257" s="41"/>
      <c r="P257" s="41"/>
      <c r="Q257" s="42"/>
      <c r="R257" s="40"/>
      <c r="S257" s="40"/>
      <c r="T257" s="40"/>
      <c r="U257" s="40"/>
      <c r="V257" s="40"/>
    </row>
    <row r="258" spans="1:22" s="59" customFormat="1" ht="19.899999999999999" customHeight="1" x14ac:dyDescent="0.25">
      <c r="A258" s="51"/>
      <c r="B258" s="54"/>
      <c r="C258" s="53"/>
      <c r="D258" s="54"/>
      <c r="E258" s="54"/>
      <c r="F258" s="53"/>
      <c r="G258" s="54"/>
      <c r="H258" s="54"/>
      <c r="I258" s="53"/>
      <c r="J258" s="54"/>
      <c r="K258" s="57"/>
      <c r="L258" s="40"/>
      <c r="M258" s="40"/>
      <c r="N258" s="40"/>
      <c r="O258" s="41"/>
      <c r="P258" s="41"/>
      <c r="Q258" s="42"/>
      <c r="R258" s="40"/>
      <c r="S258" s="40"/>
      <c r="T258" s="40"/>
      <c r="U258" s="40"/>
      <c r="V258" s="40"/>
    </row>
    <row r="259" spans="1:22" s="59" customFormat="1" ht="19.899999999999999" customHeight="1" x14ac:dyDescent="0.25">
      <c r="A259" s="51"/>
      <c r="B259" s="54"/>
      <c r="C259" s="53"/>
      <c r="D259" s="54"/>
      <c r="E259" s="54"/>
      <c r="F259" s="53"/>
      <c r="G259" s="54"/>
      <c r="H259" s="54"/>
      <c r="I259" s="53"/>
      <c r="J259" s="54"/>
      <c r="K259" s="57"/>
      <c r="L259" s="40"/>
      <c r="M259" s="40"/>
      <c r="N259" s="40"/>
      <c r="O259" s="41"/>
      <c r="P259" s="41"/>
      <c r="Q259" s="42"/>
      <c r="R259" s="40"/>
      <c r="S259" s="40"/>
      <c r="T259" s="40"/>
      <c r="U259" s="40"/>
      <c r="V259" s="40"/>
    </row>
    <row r="260" spans="1:22" s="59" customFormat="1" ht="19.899999999999999" customHeight="1" x14ac:dyDescent="0.25">
      <c r="A260" s="51"/>
      <c r="B260" s="54"/>
      <c r="C260" s="53"/>
      <c r="D260" s="54"/>
      <c r="E260" s="54"/>
      <c r="F260" s="53"/>
      <c r="G260" s="54"/>
      <c r="H260" s="54"/>
      <c r="I260" s="53"/>
      <c r="J260" s="54"/>
      <c r="K260" s="57"/>
      <c r="L260" s="40"/>
      <c r="M260" s="40"/>
      <c r="N260" s="40"/>
      <c r="O260" s="41"/>
      <c r="P260" s="41"/>
      <c r="Q260" s="42"/>
      <c r="R260" s="40"/>
      <c r="S260" s="40"/>
      <c r="T260" s="40"/>
      <c r="U260" s="40"/>
      <c r="V260" s="40"/>
    </row>
    <row r="261" spans="1:22" s="59" customFormat="1" ht="19.899999999999999" customHeight="1" x14ac:dyDescent="0.25">
      <c r="A261" s="51"/>
      <c r="B261" s="54"/>
      <c r="C261" s="53"/>
      <c r="D261" s="54"/>
      <c r="E261" s="54"/>
      <c r="F261" s="53"/>
      <c r="G261" s="54"/>
      <c r="H261" s="54"/>
      <c r="I261" s="53"/>
      <c r="J261" s="54"/>
      <c r="K261" s="57"/>
      <c r="L261" s="40"/>
      <c r="M261" s="40"/>
      <c r="N261" s="40"/>
      <c r="O261" s="41"/>
      <c r="P261" s="41"/>
      <c r="Q261" s="42"/>
      <c r="R261" s="40"/>
      <c r="S261" s="40"/>
      <c r="T261" s="40"/>
      <c r="U261" s="40"/>
      <c r="V261" s="40"/>
    </row>
    <row r="262" spans="1:22" s="59" customFormat="1" ht="19.899999999999999" customHeight="1" x14ac:dyDescent="0.25">
      <c r="A262" s="51"/>
      <c r="B262" s="54"/>
      <c r="C262" s="53"/>
      <c r="D262" s="54"/>
      <c r="E262" s="54"/>
      <c r="F262" s="53"/>
      <c r="G262" s="54"/>
      <c r="H262" s="54"/>
      <c r="I262" s="53"/>
      <c r="J262" s="54"/>
      <c r="K262" s="57"/>
      <c r="L262" s="40"/>
      <c r="M262" s="40"/>
      <c r="N262" s="40"/>
      <c r="O262" s="41"/>
      <c r="P262" s="41"/>
      <c r="Q262" s="42"/>
      <c r="R262" s="40"/>
      <c r="S262" s="40"/>
      <c r="T262" s="40"/>
      <c r="U262" s="40"/>
      <c r="V262" s="40"/>
    </row>
    <row r="263" spans="1:22" s="59" customFormat="1" ht="19.899999999999999" customHeight="1" x14ac:dyDescent="0.25">
      <c r="A263" s="51"/>
      <c r="B263" s="54"/>
      <c r="C263" s="53"/>
      <c r="D263" s="54"/>
      <c r="E263" s="54"/>
      <c r="F263" s="53"/>
      <c r="G263" s="54"/>
      <c r="H263" s="54"/>
      <c r="I263" s="53"/>
      <c r="J263" s="54"/>
      <c r="K263" s="57"/>
      <c r="L263" s="40"/>
      <c r="M263" s="40"/>
      <c r="N263" s="40"/>
      <c r="O263" s="41"/>
      <c r="P263" s="41"/>
      <c r="Q263" s="42"/>
      <c r="R263" s="40"/>
      <c r="S263" s="40"/>
      <c r="T263" s="40"/>
      <c r="U263" s="40"/>
      <c r="V263" s="40"/>
    </row>
    <row r="264" spans="1:22" s="59" customFormat="1" ht="19.899999999999999" customHeight="1" x14ac:dyDescent="0.25">
      <c r="A264" s="51"/>
      <c r="B264" s="54"/>
      <c r="C264" s="53"/>
      <c r="D264" s="54"/>
      <c r="E264" s="54"/>
      <c r="F264" s="53"/>
      <c r="G264" s="54"/>
      <c r="H264" s="54"/>
      <c r="I264" s="53"/>
      <c r="J264" s="54"/>
      <c r="K264" s="57"/>
      <c r="L264" s="40"/>
      <c r="M264" s="40"/>
      <c r="N264" s="40"/>
      <c r="O264" s="41"/>
      <c r="P264" s="41"/>
      <c r="Q264" s="42"/>
      <c r="R264" s="40"/>
      <c r="S264" s="40"/>
      <c r="T264" s="40"/>
      <c r="U264" s="40"/>
      <c r="V264" s="40"/>
    </row>
    <row r="265" spans="1:22" s="59" customFormat="1" ht="19.899999999999999" customHeight="1" x14ac:dyDescent="0.25">
      <c r="A265" s="51"/>
      <c r="B265" s="54"/>
      <c r="C265" s="53"/>
      <c r="D265" s="54"/>
      <c r="E265" s="54"/>
      <c r="F265" s="53"/>
      <c r="G265" s="54"/>
      <c r="H265" s="54"/>
      <c r="I265" s="53"/>
      <c r="J265" s="54"/>
      <c r="K265" s="57"/>
      <c r="L265" s="40"/>
      <c r="M265" s="40"/>
      <c r="N265" s="40"/>
      <c r="O265" s="41"/>
      <c r="P265" s="41"/>
      <c r="Q265" s="42"/>
      <c r="R265" s="40"/>
      <c r="S265" s="40"/>
      <c r="T265" s="40"/>
      <c r="U265" s="40"/>
      <c r="V265" s="40"/>
    </row>
    <row r="266" spans="1:22" s="59" customFormat="1" ht="19.899999999999999" customHeight="1" x14ac:dyDescent="0.25">
      <c r="A266" s="51"/>
      <c r="B266" s="54"/>
      <c r="C266" s="53"/>
      <c r="D266" s="54"/>
      <c r="E266" s="54"/>
      <c r="F266" s="53"/>
      <c r="G266" s="54"/>
      <c r="H266" s="54"/>
      <c r="I266" s="53"/>
      <c r="J266" s="54"/>
      <c r="K266" s="57"/>
      <c r="L266" s="40"/>
      <c r="M266" s="40"/>
      <c r="N266" s="40"/>
      <c r="O266" s="41"/>
      <c r="P266" s="41"/>
      <c r="Q266" s="42"/>
      <c r="R266" s="40"/>
      <c r="S266" s="40"/>
      <c r="T266" s="40"/>
      <c r="U266" s="40"/>
      <c r="V266" s="40"/>
    </row>
    <row r="267" spans="1:22" s="59" customFormat="1" ht="19.899999999999999" customHeight="1" x14ac:dyDescent="0.25">
      <c r="A267" s="51"/>
      <c r="B267" s="54"/>
      <c r="C267" s="53"/>
      <c r="D267" s="54"/>
      <c r="E267" s="54"/>
      <c r="F267" s="53"/>
      <c r="G267" s="54"/>
      <c r="H267" s="54"/>
      <c r="I267" s="53"/>
      <c r="J267" s="54"/>
      <c r="K267" s="57"/>
      <c r="L267" s="40"/>
      <c r="M267" s="40"/>
      <c r="N267" s="40"/>
      <c r="O267" s="41"/>
      <c r="P267" s="41"/>
      <c r="Q267" s="42"/>
      <c r="R267" s="40"/>
      <c r="S267" s="40"/>
      <c r="T267" s="40"/>
      <c r="U267" s="40"/>
      <c r="V267" s="40"/>
    </row>
    <row r="268" spans="1:22" s="59" customFormat="1" ht="19.899999999999999" customHeight="1" x14ac:dyDescent="0.25">
      <c r="A268" s="51"/>
      <c r="B268" s="54"/>
      <c r="C268" s="53"/>
      <c r="D268" s="54"/>
      <c r="E268" s="54"/>
      <c r="F268" s="53"/>
      <c r="G268" s="54"/>
      <c r="H268" s="54"/>
      <c r="I268" s="53"/>
      <c r="J268" s="54"/>
      <c r="K268" s="57"/>
      <c r="L268" s="40"/>
      <c r="M268" s="40"/>
      <c r="N268" s="40"/>
      <c r="O268" s="41"/>
      <c r="P268" s="41"/>
      <c r="Q268" s="42"/>
      <c r="R268" s="40"/>
      <c r="S268" s="40"/>
      <c r="T268" s="40"/>
      <c r="U268" s="40"/>
      <c r="V268" s="40"/>
    </row>
    <row r="269" spans="1:22" s="59" customFormat="1" ht="19.899999999999999" customHeight="1" x14ac:dyDescent="0.25">
      <c r="A269" s="51"/>
      <c r="B269" s="54"/>
      <c r="C269" s="53"/>
      <c r="D269" s="54"/>
      <c r="E269" s="54"/>
      <c r="F269" s="53"/>
      <c r="G269" s="54"/>
      <c r="H269" s="54"/>
      <c r="I269" s="53"/>
      <c r="J269" s="54"/>
      <c r="K269" s="57"/>
      <c r="L269" s="40"/>
      <c r="M269" s="40"/>
      <c r="N269" s="40"/>
      <c r="O269" s="41"/>
      <c r="P269" s="41"/>
      <c r="Q269" s="42"/>
      <c r="R269" s="40"/>
      <c r="S269" s="40"/>
      <c r="T269" s="40"/>
      <c r="U269" s="40"/>
      <c r="V269" s="40"/>
    </row>
    <row r="270" spans="1:22" s="59" customFormat="1" ht="19.899999999999999" customHeight="1" x14ac:dyDescent="0.25">
      <c r="A270" s="51"/>
      <c r="B270" s="54"/>
      <c r="C270" s="53"/>
      <c r="D270" s="54"/>
      <c r="E270" s="54"/>
      <c r="F270" s="53"/>
      <c r="G270" s="54"/>
      <c r="H270" s="54"/>
      <c r="I270" s="53"/>
      <c r="J270" s="54"/>
      <c r="K270" s="57"/>
      <c r="L270" s="40"/>
      <c r="M270" s="40"/>
      <c r="N270" s="40"/>
      <c r="O270" s="41"/>
      <c r="P270" s="41"/>
      <c r="Q270" s="42"/>
      <c r="R270" s="40"/>
      <c r="S270" s="40"/>
      <c r="T270" s="40"/>
      <c r="U270" s="40"/>
      <c r="V270" s="40"/>
    </row>
    <row r="271" spans="1:22" s="59" customFormat="1" ht="19.899999999999999" customHeight="1" x14ac:dyDescent="0.25">
      <c r="A271" s="51"/>
      <c r="B271" s="54"/>
      <c r="C271" s="53"/>
      <c r="D271" s="54"/>
      <c r="E271" s="54"/>
      <c r="F271" s="53"/>
      <c r="G271" s="54"/>
      <c r="H271" s="54"/>
      <c r="I271" s="53"/>
      <c r="J271" s="54"/>
      <c r="K271" s="57"/>
      <c r="L271" s="40"/>
      <c r="M271" s="40"/>
      <c r="N271" s="40"/>
      <c r="O271" s="41"/>
      <c r="P271" s="41"/>
      <c r="Q271" s="42"/>
      <c r="R271" s="40"/>
      <c r="S271" s="40"/>
      <c r="T271" s="40"/>
      <c r="U271" s="40"/>
      <c r="V271" s="40"/>
    </row>
    <row r="272" spans="1:22" s="59" customFormat="1" ht="19.899999999999999" customHeight="1" x14ac:dyDescent="0.25">
      <c r="A272" s="51"/>
      <c r="B272" s="54"/>
      <c r="C272" s="53"/>
      <c r="D272" s="54"/>
      <c r="E272" s="54"/>
      <c r="F272" s="53"/>
      <c r="G272" s="54"/>
      <c r="H272" s="54"/>
      <c r="I272" s="53"/>
      <c r="J272" s="54"/>
      <c r="K272" s="57"/>
      <c r="L272" s="40"/>
      <c r="M272" s="40"/>
      <c r="N272" s="40"/>
      <c r="O272" s="41"/>
      <c r="P272" s="41"/>
      <c r="Q272" s="42"/>
      <c r="R272" s="40"/>
      <c r="S272" s="40"/>
      <c r="T272" s="40"/>
      <c r="U272" s="40"/>
      <c r="V272" s="40"/>
    </row>
    <row r="273" spans="1:22" s="59" customFormat="1" ht="19.899999999999999" customHeight="1" x14ac:dyDescent="0.25">
      <c r="A273" s="51"/>
      <c r="B273" s="54"/>
      <c r="C273" s="53"/>
      <c r="D273" s="54"/>
      <c r="E273" s="54"/>
      <c r="F273" s="53"/>
      <c r="G273" s="54"/>
      <c r="H273" s="54"/>
      <c r="I273" s="53"/>
      <c r="J273" s="54"/>
      <c r="K273" s="57"/>
      <c r="L273" s="40"/>
      <c r="M273" s="40"/>
      <c r="N273" s="40"/>
      <c r="O273" s="41"/>
      <c r="P273" s="41"/>
      <c r="Q273" s="42"/>
      <c r="R273" s="40"/>
      <c r="S273" s="40"/>
      <c r="T273" s="40"/>
      <c r="U273" s="40"/>
      <c r="V273" s="40"/>
    </row>
    <row r="274" spans="1:22" s="59" customFormat="1" ht="19.899999999999999" customHeight="1" x14ac:dyDescent="0.25">
      <c r="A274" s="51"/>
      <c r="B274" s="54"/>
      <c r="C274" s="53"/>
      <c r="D274" s="54"/>
      <c r="E274" s="54"/>
      <c r="F274" s="53"/>
      <c r="G274" s="54"/>
      <c r="H274" s="54"/>
      <c r="I274" s="53"/>
      <c r="J274" s="54"/>
      <c r="K274" s="57"/>
      <c r="L274" s="40"/>
      <c r="M274" s="40"/>
      <c r="N274" s="40"/>
      <c r="O274" s="41"/>
      <c r="P274" s="41"/>
      <c r="Q274" s="42"/>
      <c r="R274" s="40"/>
      <c r="S274" s="40"/>
      <c r="T274" s="40"/>
      <c r="U274" s="40"/>
      <c r="V274" s="40"/>
    </row>
    <row r="275" spans="1:22" s="59" customFormat="1" ht="19.899999999999999" customHeight="1" x14ac:dyDescent="0.25">
      <c r="A275" s="51"/>
      <c r="B275" s="54"/>
      <c r="C275" s="53"/>
      <c r="D275" s="54"/>
      <c r="E275" s="54"/>
      <c r="F275" s="53"/>
      <c r="G275" s="54"/>
      <c r="H275" s="54"/>
      <c r="I275" s="53"/>
      <c r="J275" s="54"/>
      <c r="K275" s="57"/>
      <c r="L275" s="40"/>
      <c r="M275" s="40"/>
      <c r="N275" s="40"/>
      <c r="O275" s="41"/>
      <c r="P275" s="41"/>
      <c r="Q275" s="42"/>
      <c r="R275" s="40"/>
      <c r="S275" s="40"/>
      <c r="T275" s="40"/>
      <c r="U275" s="40"/>
      <c r="V275" s="40"/>
    </row>
    <row r="276" spans="1:22" s="59" customFormat="1" ht="19.899999999999999" customHeight="1" x14ac:dyDescent="0.25">
      <c r="A276" s="51"/>
      <c r="B276" s="54"/>
      <c r="C276" s="53"/>
      <c r="D276" s="54"/>
      <c r="E276" s="54"/>
      <c r="F276" s="53"/>
      <c r="G276" s="54"/>
      <c r="H276" s="54"/>
      <c r="I276" s="53"/>
      <c r="J276" s="54"/>
      <c r="K276" s="57"/>
      <c r="L276" s="40"/>
      <c r="M276" s="40"/>
      <c r="N276" s="40"/>
      <c r="O276" s="41"/>
      <c r="P276" s="41"/>
      <c r="Q276" s="42"/>
      <c r="R276" s="40"/>
      <c r="S276" s="40"/>
      <c r="T276" s="40"/>
      <c r="U276" s="40"/>
      <c r="V276" s="40"/>
    </row>
    <row r="277" spans="1:22" s="59" customFormat="1" ht="19.899999999999999" customHeight="1" x14ac:dyDescent="0.25">
      <c r="A277" s="51"/>
      <c r="B277" s="54"/>
      <c r="C277" s="53"/>
      <c r="D277" s="54"/>
      <c r="E277" s="54"/>
      <c r="F277" s="53"/>
      <c r="G277" s="54"/>
      <c r="H277" s="54"/>
      <c r="I277" s="53"/>
      <c r="J277" s="54"/>
      <c r="K277" s="57"/>
      <c r="L277" s="40"/>
      <c r="M277" s="40"/>
      <c r="N277" s="40"/>
      <c r="O277" s="41"/>
      <c r="P277" s="41"/>
      <c r="Q277" s="42"/>
      <c r="R277" s="40"/>
      <c r="S277" s="40"/>
      <c r="T277" s="40"/>
      <c r="U277" s="40"/>
      <c r="V277" s="40"/>
    </row>
    <row r="278" spans="1:22" s="59" customFormat="1" ht="19.899999999999999" customHeight="1" x14ac:dyDescent="0.25">
      <c r="A278" s="51"/>
      <c r="B278" s="54"/>
      <c r="C278" s="53"/>
      <c r="D278" s="54"/>
      <c r="E278" s="54"/>
      <c r="F278" s="53"/>
      <c r="G278" s="54"/>
      <c r="H278" s="54"/>
      <c r="I278" s="53"/>
      <c r="J278" s="54"/>
      <c r="K278" s="57"/>
      <c r="L278" s="40"/>
      <c r="M278" s="40"/>
      <c r="N278" s="40"/>
      <c r="O278" s="41"/>
      <c r="P278" s="41"/>
      <c r="Q278" s="42"/>
      <c r="R278" s="40"/>
      <c r="S278" s="40"/>
      <c r="T278" s="40"/>
      <c r="U278" s="40"/>
      <c r="V278" s="40"/>
    </row>
    <row r="279" spans="1:22" s="59" customFormat="1" ht="19.899999999999999" customHeight="1" x14ac:dyDescent="0.25">
      <c r="A279" s="51"/>
      <c r="B279" s="54"/>
      <c r="C279" s="53"/>
      <c r="D279" s="54"/>
      <c r="E279" s="54"/>
      <c r="F279" s="53"/>
      <c r="G279" s="54"/>
      <c r="H279" s="54"/>
      <c r="I279" s="53"/>
      <c r="J279" s="54"/>
      <c r="K279" s="57"/>
      <c r="L279" s="40"/>
      <c r="M279" s="40"/>
      <c r="N279" s="40"/>
      <c r="O279" s="41"/>
      <c r="P279" s="41"/>
      <c r="Q279" s="42"/>
      <c r="R279" s="40"/>
      <c r="S279" s="40"/>
      <c r="T279" s="40"/>
      <c r="U279" s="40"/>
      <c r="V279" s="40"/>
    </row>
    <row r="280" spans="1:22" s="59" customFormat="1" ht="19.899999999999999" customHeight="1" x14ac:dyDescent="0.25">
      <c r="A280" s="51"/>
      <c r="B280" s="54"/>
      <c r="C280" s="53"/>
      <c r="D280" s="54"/>
      <c r="E280" s="54"/>
      <c r="F280" s="53"/>
      <c r="G280" s="54"/>
      <c r="H280" s="54"/>
      <c r="I280" s="53"/>
      <c r="J280" s="54"/>
      <c r="K280" s="57"/>
      <c r="L280" s="40"/>
      <c r="M280" s="40"/>
      <c r="N280" s="40"/>
      <c r="O280" s="41"/>
      <c r="P280" s="41"/>
      <c r="Q280" s="42"/>
      <c r="R280" s="40"/>
      <c r="S280" s="40"/>
      <c r="T280" s="40"/>
      <c r="U280" s="40"/>
      <c r="V280" s="40"/>
    </row>
    <row r="281" spans="1:22" s="59" customFormat="1" ht="19.899999999999999" customHeight="1" x14ac:dyDescent="0.25">
      <c r="A281" s="51"/>
      <c r="B281" s="54"/>
      <c r="C281" s="53"/>
      <c r="D281" s="54"/>
      <c r="E281" s="54"/>
      <c r="F281" s="53"/>
      <c r="G281" s="54"/>
      <c r="H281" s="54"/>
      <c r="I281" s="53"/>
      <c r="J281" s="54"/>
      <c r="K281" s="57"/>
      <c r="L281" s="40"/>
      <c r="M281" s="40"/>
      <c r="N281" s="40"/>
      <c r="O281" s="41"/>
      <c r="P281" s="41"/>
      <c r="Q281" s="42"/>
      <c r="R281" s="40"/>
      <c r="S281" s="40"/>
      <c r="T281" s="40"/>
      <c r="U281" s="40"/>
      <c r="V281" s="40"/>
    </row>
    <row r="282" spans="1:22" s="59" customFormat="1" ht="19.899999999999999" customHeight="1" x14ac:dyDescent="0.25">
      <c r="A282" s="51"/>
      <c r="B282" s="54"/>
      <c r="C282" s="53"/>
      <c r="D282" s="54"/>
      <c r="E282" s="54"/>
      <c r="F282" s="53"/>
      <c r="G282" s="54"/>
      <c r="H282" s="54"/>
      <c r="I282" s="53"/>
      <c r="J282" s="54"/>
      <c r="K282" s="57"/>
      <c r="L282" s="40"/>
      <c r="M282" s="40"/>
      <c r="N282" s="40"/>
      <c r="O282" s="41"/>
      <c r="P282" s="41"/>
      <c r="Q282" s="42"/>
      <c r="R282" s="40"/>
      <c r="S282" s="40"/>
      <c r="T282" s="40"/>
      <c r="U282" s="40"/>
      <c r="V282" s="40"/>
    </row>
    <row r="283" spans="1:22" s="59" customFormat="1" ht="19.899999999999999" customHeight="1" x14ac:dyDescent="0.25">
      <c r="A283" s="51"/>
      <c r="B283" s="54"/>
      <c r="C283" s="53"/>
      <c r="D283" s="54"/>
      <c r="E283" s="54"/>
      <c r="F283" s="53"/>
      <c r="G283" s="54"/>
      <c r="H283" s="54"/>
      <c r="I283" s="53"/>
      <c r="J283" s="54"/>
      <c r="K283" s="57"/>
      <c r="L283" s="40"/>
      <c r="M283" s="40"/>
      <c r="N283" s="40"/>
      <c r="O283" s="41"/>
      <c r="P283" s="41"/>
      <c r="Q283" s="42"/>
      <c r="R283" s="40"/>
      <c r="S283" s="40"/>
      <c r="T283" s="40"/>
      <c r="U283" s="40"/>
      <c r="V283" s="40"/>
    </row>
    <row r="284" spans="1:22" s="59" customFormat="1" ht="19.899999999999999" customHeight="1" x14ac:dyDescent="0.25">
      <c r="A284" s="51"/>
      <c r="B284" s="54"/>
      <c r="C284" s="53"/>
      <c r="D284" s="54"/>
      <c r="E284" s="54"/>
      <c r="F284" s="53"/>
      <c r="G284" s="54"/>
      <c r="H284" s="54"/>
      <c r="I284" s="53"/>
      <c r="J284" s="54"/>
      <c r="K284" s="57"/>
      <c r="L284" s="40"/>
      <c r="M284" s="40"/>
      <c r="N284" s="40"/>
      <c r="O284" s="41"/>
      <c r="P284" s="41"/>
      <c r="Q284" s="42"/>
      <c r="R284" s="40"/>
      <c r="S284" s="40"/>
      <c r="T284" s="40"/>
      <c r="U284" s="40"/>
      <c r="V284" s="40"/>
    </row>
    <row r="285" spans="1:22" s="59" customFormat="1" ht="19.899999999999999" customHeight="1" x14ac:dyDescent="0.25">
      <c r="A285" s="51"/>
      <c r="B285" s="54"/>
      <c r="C285" s="53"/>
      <c r="D285" s="54"/>
      <c r="E285" s="54"/>
      <c r="F285" s="53"/>
      <c r="G285" s="54"/>
      <c r="H285" s="54"/>
      <c r="I285" s="53"/>
      <c r="J285" s="54"/>
      <c r="K285" s="57"/>
      <c r="L285" s="40"/>
      <c r="M285" s="40"/>
      <c r="N285" s="40"/>
      <c r="O285" s="41"/>
      <c r="P285" s="41"/>
      <c r="Q285" s="42"/>
      <c r="R285" s="40"/>
      <c r="S285" s="40"/>
      <c r="T285" s="40"/>
      <c r="U285" s="40"/>
      <c r="V285" s="40"/>
    </row>
    <row r="286" spans="1:22" s="59" customFormat="1" ht="19.899999999999999" customHeight="1" x14ac:dyDescent="0.25">
      <c r="A286" s="51"/>
      <c r="B286" s="54"/>
      <c r="C286" s="53"/>
      <c r="D286" s="54"/>
      <c r="E286" s="54"/>
      <c r="F286" s="53"/>
      <c r="G286" s="54"/>
      <c r="H286" s="54"/>
      <c r="I286" s="53"/>
      <c r="J286" s="54"/>
      <c r="K286" s="57"/>
      <c r="L286" s="40"/>
      <c r="M286" s="40"/>
      <c r="N286" s="40"/>
      <c r="O286" s="41"/>
      <c r="P286" s="41"/>
      <c r="Q286" s="42"/>
      <c r="R286" s="40"/>
      <c r="S286" s="40"/>
      <c r="T286" s="40"/>
      <c r="U286" s="40"/>
      <c r="V286" s="40"/>
    </row>
    <row r="287" spans="1:22" s="59" customFormat="1" ht="19.899999999999999" customHeight="1" x14ac:dyDescent="0.25">
      <c r="A287" s="51"/>
      <c r="B287" s="54"/>
      <c r="C287" s="53"/>
      <c r="D287" s="54"/>
      <c r="E287" s="54"/>
      <c r="F287" s="53"/>
      <c r="G287" s="54"/>
      <c r="H287" s="54"/>
      <c r="I287" s="53"/>
      <c r="J287" s="54"/>
      <c r="K287" s="57"/>
      <c r="L287" s="40"/>
      <c r="M287" s="40"/>
      <c r="N287" s="40"/>
      <c r="O287" s="41"/>
      <c r="P287" s="41"/>
      <c r="Q287" s="42"/>
      <c r="R287" s="40"/>
      <c r="S287" s="40"/>
      <c r="T287" s="40"/>
      <c r="U287" s="40"/>
      <c r="V287" s="40"/>
    </row>
    <row r="288" spans="1:22" s="59" customFormat="1" ht="19.899999999999999" customHeight="1" x14ac:dyDescent="0.25">
      <c r="A288" s="51"/>
      <c r="B288" s="54"/>
      <c r="C288" s="53"/>
      <c r="D288" s="54"/>
      <c r="E288" s="54"/>
      <c r="F288" s="53"/>
      <c r="G288" s="54"/>
      <c r="H288" s="54"/>
      <c r="I288" s="53"/>
      <c r="J288" s="54"/>
      <c r="K288" s="57"/>
      <c r="L288" s="40"/>
      <c r="M288" s="40"/>
      <c r="N288" s="40"/>
      <c r="O288" s="41"/>
      <c r="P288" s="41"/>
      <c r="Q288" s="42"/>
      <c r="R288" s="40"/>
      <c r="S288" s="40"/>
      <c r="T288" s="40"/>
      <c r="U288" s="40"/>
      <c r="V288" s="40"/>
    </row>
    <row r="289" spans="1:22" s="59" customFormat="1" ht="19.899999999999999" customHeight="1" x14ac:dyDescent="0.25">
      <c r="A289" s="51"/>
      <c r="B289" s="54"/>
      <c r="C289" s="53"/>
      <c r="D289" s="54"/>
      <c r="E289" s="54"/>
      <c r="F289" s="53"/>
      <c r="G289" s="54"/>
      <c r="H289" s="54"/>
      <c r="I289" s="53"/>
      <c r="J289" s="54"/>
      <c r="K289" s="57"/>
      <c r="L289" s="40"/>
      <c r="M289" s="40"/>
      <c r="N289" s="40"/>
      <c r="O289" s="41"/>
      <c r="P289" s="41"/>
      <c r="Q289" s="42"/>
      <c r="R289" s="40"/>
      <c r="S289" s="40"/>
      <c r="T289" s="40"/>
      <c r="U289" s="40"/>
      <c r="V289" s="40"/>
    </row>
    <row r="290" spans="1:22" s="59" customFormat="1" ht="19.899999999999999" customHeight="1" x14ac:dyDescent="0.25">
      <c r="A290" s="51"/>
      <c r="B290" s="54"/>
      <c r="C290" s="53"/>
      <c r="D290" s="54"/>
      <c r="E290" s="54"/>
      <c r="F290" s="53"/>
      <c r="G290" s="54"/>
      <c r="H290" s="54"/>
      <c r="I290" s="53"/>
      <c r="J290" s="54"/>
      <c r="K290" s="57"/>
      <c r="L290" s="40"/>
      <c r="M290" s="40"/>
      <c r="N290" s="40"/>
      <c r="O290" s="41"/>
      <c r="P290" s="41"/>
      <c r="Q290" s="42"/>
      <c r="R290" s="40"/>
      <c r="S290" s="40"/>
      <c r="T290" s="40"/>
      <c r="U290" s="40"/>
      <c r="V290" s="40"/>
    </row>
    <row r="291" spans="1:22" s="59" customFormat="1" ht="19.899999999999999" customHeight="1" x14ac:dyDescent="0.25">
      <c r="A291" s="51"/>
      <c r="B291" s="54"/>
      <c r="C291" s="53"/>
      <c r="D291" s="54"/>
      <c r="E291" s="54"/>
      <c r="F291" s="53"/>
      <c r="G291" s="54"/>
      <c r="H291" s="54"/>
      <c r="I291" s="53"/>
      <c r="J291" s="54"/>
      <c r="K291" s="57"/>
      <c r="L291" s="40"/>
      <c r="M291" s="40"/>
      <c r="N291" s="40"/>
      <c r="O291" s="41"/>
      <c r="P291" s="41"/>
      <c r="Q291" s="42"/>
      <c r="R291" s="40"/>
      <c r="S291" s="40"/>
      <c r="T291" s="40"/>
      <c r="U291" s="40"/>
      <c r="V291" s="40"/>
    </row>
    <row r="292" spans="1:22" s="59" customFormat="1" ht="19.899999999999999" customHeight="1" x14ac:dyDescent="0.25">
      <c r="A292" s="51"/>
      <c r="B292" s="54"/>
      <c r="C292" s="53"/>
      <c r="D292" s="54"/>
      <c r="E292" s="54"/>
      <c r="F292" s="53"/>
      <c r="G292" s="54"/>
      <c r="H292" s="54"/>
      <c r="I292" s="53"/>
      <c r="J292" s="54"/>
      <c r="K292" s="57"/>
      <c r="L292" s="40"/>
      <c r="M292" s="40"/>
      <c r="N292" s="40"/>
      <c r="O292" s="41"/>
      <c r="P292" s="41"/>
      <c r="Q292" s="42"/>
      <c r="R292" s="40"/>
      <c r="S292" s="40"/>
      <c r="T292" s="40"/>
      <c r="U292" s="40"/>
      <c r="V292" s="40"/>
    </row>
    <row r="293" spans="1:22" s="59" customFormat="1" ht="19.899999999999999" customHeight="1" x14ac:dyDescent="0.25">
      <c r="A293" s="51"/>
      <c r="B293" s="54"/>
      <c r="C293" s="53"/>
      <c r="D293" s="54"/>
      <c r="E293" s="54"/>
      <c r="F293" s="53"/>
      <c r="G293" s="54"/>
      <c r="H293" s="54"/>
      <c r="I293" s="53"/>
      <c r="J293" s="54"/>
      <c r="K293" s="57"/>
      <c r="L293" s="40"/>
      <c r="M293" s="40"/>
      <c r="N293" s="40"/>
      <c r="O293" s="41"/>
      <c r="P293" s="41"/>
      <c r="Q293" s="42"/>
      <c r="R293" s="40"/>
      <c r="S293" s="40"/>
      <c r="T293" s="40"/>
      <c r="U293" s="40"/>
      <c r="V293" s="40"/>
    </row>
    <row r="294" spans="1:22" s="59" customFormat="1" ht="19.899999999999999" customHeight="1" x14ac:dyDescent="0.25">
      <c r="A294" s="51"/>
      <c r="B294" s="54"/>
      <c r="C294" s="53"/>
      <c r="D294" s="54"/>
      <c r="E294" s="54"/>
      <c r="F294" s="53"/>
      <c r="G294" s="54"/>
      <c r="H294" s="54"/>
      <c r="I294" s="53"/>
      <c r="J294" s="54"/>
      <c r="K294" s="57"/>
      <c r="L294" s="40"/>
      <c r="M294" s="40"/>
      <c r="N294" s="40"/>
      <c r="O294" s="41"/>
      <c r="P294" s="41"/>
      <c r="Q294" s="42"/>
      <c r="R294" s="40"/>
      <c r="S294" s="40"/>
      <c r="T294" s="40"/>
      <c r="U294" s="40"/>
      <c r="V294" s="40"/>
    </row>
    <row r="295" spans="1:22" s="59" customFormat="1" ht="19.899999999999999" customHeight="1" x14ac:dyDescent="0.25">
      <c r="A295" s="51"/>
      <c r="B295" s="54"/>
      <c r="C295" s="53"/>
      <c r="D295" s="54"/>
      <c r="E295" s="54"/>
      <c r="F295" s="53"/>
      <c r="G295" s="54"/>
      <c r="H295" s="54"/>
      <c r="I295" s="53"/>
      <c r="J295" s="54"/>
      <c r="K295" s="57"/>
      <c r="L295" s="40"/>
      <c r="M295" s="40"/>
      <c r="N295" s="40"/>
      <c r="O295" s="41"/>
      <c r="P295" s="41"/>
      <c r="Q295" s="42"/>
      <c r="R295" s="40"/>
      <c r="S295" s="40"/>
      <c r="T295" s="40"/>
      <c r="U295" s="40"/>
      <c r="V295" s="40"/>
    </row>
    <row r="296" spans="1:22" s="59" customFormat="1" ht="19.899999999999999" customHeight="1" x14ac:dyDescent="0.25">
      <c r="A296" s="51"/>
      <c r="B296" s="54"/>
      <c r="C296" s="53"/>
      <c r="D296" s="54"/>
      <c r="E296" s="54"/>
      <c r="F296" s="53"/>
      <c r="G296" s="54"/>
      <c r="H296" s="54"/>
      <c r="I296" s="53"/>
      <c r="J296" s="54"/>
      <c r="K296" s="57"/>
      <c r="L296" s="40"/>
      <c r="M296" s="40"/>
      <c r="N296" s="40"/>
      <c r="O296" s="41"/>
      <c r="P296" s="41"/>
      <c r="Q296" s="42"/>
      <c r="R296" s="40"/>
      <c r="S296" s="40"/>
      <c r="T296" s="40"/>
      <c r="U296" s="40"/>
      <c r="V296" s="40"/>
    </row>
    <row r="297" spans="1:22" s="59" customFormat="1" ht="19.899999999999999" customHeight="1" x14ac:dyDescent="0.25">
      <c r="A297" s="51"/>
      <c r="B297" s="54"/>
      <c r="C297" s="53"/>
      <c r="D297" s="54"/>
      <c r="E297" s="54"/>
      <c r="F297" s="53"/>
      <c r="G297" s="54"/>
      <c r="H297" s="54"/>
      <c r="I297" s="53"/>
      <c r="J297" s="54"/>
      <c r="K297" s="57"/>
      <c r="L297" s="40"/>
      <c r="M297" s="40"/>
      <c r="N297" s="40"/>
      <c r="O297" s="41"/>
      <c r="P297" s="41"/>
      <c r="Q297" s="42"/>
      <c r="R297" s="40"/>
      <c r="S297" s="40"/>
      <c r="T297" s="40"/>
      <c r="U297" s="40"/>
      <c r="V297" s="40"/>
    </row>
    <row r="298" spans="1:22" s="59" customFormat="1" ht="19.899999999999999" customHeight="1" x14ac:dyDescent="0.25">
      <c r="A298" s="51"/>
      <c r="B298" s="54"/>
      <c r="C298" s="53"/>
      <c r="D298" s="54"/>
      <c r="E298" s="54"/>
      <c r="F298" s="53"/>
      <c r="G298" s="54"/>
      <c r="H298" s="54"/>
      <c r="I298" s="53"/>
      <c r="J298" s="54"/>
      <c r="K298" s="57"/>
      <c r="L298" s="40"/>
      <c r="M298" s="40"/>
      <c r="N298" s="40"/>
      <c r="O298" s="41"/>
      <c r="P298" s="41"/>
      <c r="Q298" s="42"/>
      <c r="R298" s="40"/>
      <c r="S298" s="40"/>
      <c r="T298" s="40"/>
      <c r="U298" s="40"/>
      <c r="V298" s="40"/>
    </row>
    <row r="299" spans="1:22" s="59" customFormat="1" ht="19.899999999999999" customHeight="1" x14ac:dyDescent="0.25">
      <c r="A299" s="51"/>
      <c r="B299" s="54"/>
      <c r="C299" s="53"/>
      <c r="D299" s="54"/>
      <c r="E299" s="54"/>
      <c r="F299" s="53"/>
      <c r="G299" s="54"/>
      <c r="H299" s="54"/>
      <c r="I299" s="53"/>
      <c r="J299" s="54"/>
      <c r="K299" s="57"/>
      <c r="L299" s="40"/>
      <c r="M299" s="40"/>
      <c r="N299" s="40"/>
      <c r="O299" s="41"/>
      <c r="P299" s="41"/>
      <c r="Q299" s="42"/>
      <c r="R299" s="40"/>
      <c r="S299" s="40"/>
      <c r="T299" s="40"/>
      <c r="U299" s="40"/>
      <c r="V299" s="40"/>
    </row>
    <row r="300" spans="1:22" s="59" customFormat="1" ht="19.899999999999999" customHeight="1" x14ac:dyDescent="0.25">
      <c r="A300" s="51"/>
      <c r="B300" s="54"/>
      <c r="C300" s="53"/>
      <c r="D300" s="54"/>
      <c r="E300" s="54"/>
      <c r="F300" s="53"/>
      <c r="G300" s="54"/>
      <c r="H300" s="54"/>
      <c r="I300" s="53"/>
      <c r="J300" s="54"/>
      <c r="K300" s="57"/>
      <c r="L300" s="40"/>
      <c r="M300" s="40"/>
      <c r="N300" s="40"/>
      <c r="O300" s="41"/>
      <c r="P300" s="41"/>
      <c r="Q300" s="42"/>
      <c r="R300" s="40"/>
      <c r="S300" s="40"/>
      <c r="T300" s="40"/>
      <c r="U300" s="40"/>
      <c r="V300" s="40"/>
    </row>
    <row r="301" spans="1:22" s="59" customFormat="1" ht="19.899999999999999" customHeight="1" x14ac:dyDescent="0.25">
      <c r="A301" s="51"/>
      <c r="B301" s="54"/>
      <c r="C301" s="53"/>
      <c r="D301" s="54"/>
      <c r="E301" s="54"/>
      <c r="F301" s="53"/>
      <c r="G301" s="54"/>
      <c r="H301" s="54"/>
      <c r="I301" s="53"/>
      <c r="J301" s="54"/>
      <c r="K301" s="57"/>
      <c r="L301" s="40"/>
      <c r="M301" s="40"/>
      <c r="N301" s="40"/>
      <c r="O301" s="41"/>
      <c r="P301" s="41"/>
      <c r="Q301" s="42"/>
      <c r="R301" s="40"/>
      <c r="S301" s="40"/>
      <c r="T301" s="40"/>
      <c r="U301" s="40"/>
      <c r="V301" s="40"/>
    </row>
    <row r="302" spans="1:22" s="59" customFormat="1" ht="19.899999999999999" customHeight="1" x14ac:dyDescent="0.25">
      <c r="A302" s="51"/>
      <c r="B302" s="54"/>
      <c r="C302" s="53"/>
      <c r="D302" s="54"/>
      <c r="E302" s="54"/>
      <c r="F302" s="53"/>
      <c r="G302" s="54"/>
      <c r="H302" s="54"/>
      <c r="I302" s="53"/>
      <c r="J302" s="54"/>
      <c r="K302" s="57"/>
      <c r="L302" s="40"/>
      <c r="M302" s="40"/>
      <c r="N302" s="40"/>
      <c r="O302" s="41"/>
      <c r="P302" s="41"/>
      <c r="Q302" s="42"/>
      <c r="R302" s="40"/>
      <c r="S302" s="40"/>
      <c r="T302" s="40"/>
      <c r="U302" s="40"/>
      <c r="V302" s="40"/>
    </row>
    <row r="303" spans="1:22" s="59" customFormat="1" ht="19.899999999999999" customHeight="1" x14ac:dyDescent="0.25">
      <c r="A303" s="51"/>
      <c r="B303" s="54"/>
      <c r="C303" s="53"/>
      <c r="D303" s="54"/>
      <c r="E303" s="54"/>
      <c r="F303" s="53"/>
      <c r="G303" s="54"/>
      <c r="H303" s="54"/>
      <c r="I303" s="53"/>
      <c r="J303" s="54"/>
      <c r="K303" s="57"/>
      <c r="L303" s="40"/>
      <c r="M303" s="40"/>
      <c r="N303" s="40"/>
      <c r="O303" s="41"/>
      <c r="P303" s="41"/>
      <c r="Q303" s="42"/>
      <c r="R303" s="40"/>
      <c r="S303" s="40"/>
      <c r="T303" s="40"/>
      <c r="U303" s="40"/>
      <c r="V303" s="40"/>
    </row>
    <row r="304" spans="1:22" s="59" customFormat="1" ht="19.899999999999999" customHeight="1" x14ac:dyDescent="0.25">
      <c r="A304" s="51"/>
      <c r="B304" s="54"/>
      <c r="C304" s="53"/>
      <c r="D304" s="54"/>
      <c r="E304" s="54"/>
      <c r="F304" s="53"/>
      <c r="G304" s="54"/>
      <c r="H304" s="54"/>
      <c r="I304" s="53"/>
      <c r="J304" s="54"/>
      <c r="K304" s="57"/>
      <c r="L304" s="40"/>
      <c r="M304" s="40"/>
      <c r="N304" s="40"/>
      <c r="O304" s="41"/>
      <c r="P304" s="41"/>
      <c r="Q304" s="42"/>
      <c r="R304" s="40"/>
      <c r="S304" s="40"/>
      <c r="T304" s="40"/>
      <c r="U304" s="40"/>
      <c r="V304" s="40"/>
    </row>
    <row r="305" spans="1:22" s="59" customFormat="1" ht="19.899999999999999" customHeight="1" x14ac:dyDescent="0.25">
      <c r="A305" s="51"/>
      <c r="B305" s="54"/>
      <c r="C305" s="53"/>
      <c r="D305" s="54"/>
      <c r="E305" s="54"/>
      <c r="F305" s="53"/>
      <c r="G305" s="54"/>
      <c r="H305" s="54"/>
      <c r="I305" s="53"/>
      <c r="J305" s="54"/>
      <c r="K305" s="57"/>
      <c r="L305" s="40"/>
      <c r="M305" s="40"/>
      <c r="N305" s="40"/>
      <c r="O305" s="41"/>
      <c r="P305" s="41"/>
      <c r="Q305" s="42"/>
      <c r="R305" s="40"/>
      <c r="S305" s="40"/>
      <c r="T305" s="40"/>
      <c r="U305" s="40"/>
      <c r="V305" s="40"/>
    </row>
    <row r="306" spans="1:22" s="59" customFormat="1" ht="19.899999999999999" customHeight="1" x14ac:dyDescent="0.25">
      <c r="A306" s="51"/>
      <c r="B306" s="54"/>
      <c r="C306" s="53"/>
      <c r="D306" s="54"/>
      <c r="E306" s="54"/>
      <c r="F306" s="53"/>
      <c r="G306" s="54"/>
      <c r="H306" s="54"/>
      <c r="I306" s="53"/>
      <c r="J306" s="54"/>
      <c r="K306" s="57"/>
      <c r="L306" s="40"/>
      <c r="M306" s="40"/>
      <c r="N306" s="40"/>
      <c r="O306" s="41"/>
      <c r="P306" s="41"/>
      <c r="Q306" s="42"/>
      <c r="R306" s="40"/>
      <c r="S306" s="40"/>
      <c r="T306" s="40"/>
      <c r="U306" s="40"/>
      <c r="V306" s="40"/>
    </row>
    <row r="307" spans="1:22" s="59" customFormat="1" ht="19.899999999999999" customHeight="1" x14ac:dyDescent="0.25">
      <c r="A307" s="51"/>
      <c r="B307" s="54"/>
      <c r="C307" s="53"/>
      <c r="D307" s="54"/>
      <c r="E307" s="54"/>
      <c r="F307" s="53"/>
      <c r="G307" s="54"/>
      <c r="H307" s="54"/>
      <c r="I307" s="53"/>
      <c r="J307" s="54"/>
      <c r="K307" s="57"/>
      <c r="L307" s="40"/>
      <c r="M307" s="40"/>
      <c r="N307" s="40"/>
      <c r="O307" s="41"/>
      <c r="P307" s="41"/>
      <c r="Q307" s="42"/>
      <c r="R307" s="40"/>
      <c r="S307" s="40"/>
      <c r="T307" s="40"/>
      <c r="U307" s="40"/>
      <c r="V307" s="40"/>
    </row>
    <row r="308" spans="1:22" s="59" customFormat="1" ht="19.899999999999999" customHeight="1" x14ac:dyDescent="0.25">
      <c r="A308" s="51"/>
      <c r="B308" s="54"/>
      <c r="C308" s="53"/>
      <c r="D308" s="54"/>
      <c r="E308" s="54"/>
      <c r="F308" s="53"/>
      <c r="G308" s="54"/>
      <c r="H308" s="54"/>
      <c r="I308" s="53"/>
      <c r="J308" s="54"/>
      <c r="K308" s="57"/>
      <c r="L308" s="40"/>
      <c r="M308" s="40"/>
      <c r="N308" s="40"/>
      <c r="O308" s="41"/>
      <c r="P308" s="41"/>
      <c r="Q308" s="42"/>
      <c r="R308" s="40"/>
      <c r="S308" s="40"/>
      <c r="T308" s="40"/>
      <c r="U308" s="40"/>
      <c r="V308" s="40"/>
    </row>
    <row r="309" spans="1:22" s="59" customFormat="1" ht="19.899999999999999" customHeight="1" x14ac:dyDescent="0.25">
      <c r="A309" s="51"/>
      <c r="B309" s="54"/>
      <c r="C309" s="53"/>
      <c r="D309" s="54"/>
      <c r="E309" s="54"/>
      <c r="F309" s="53"/>
      <c r="G309" s="54"/>
      <c r="H309" s="54"/>
      <c r="I309" s="53"/>
      <c r="J309" s="54"/>
      <c r="K309" s="57"/>
      <c r="L309" s="40"/>
      <c r="M309" s="40"/>
      <c r="N309" s="40"/>
      <c r="O309" s="41"/>
      <c r="P309" s="41"/>
      <c r="Q309" s="42"/>
      <c r="R309" s="40"/>
      <c r="S309" s="40"/>
      <c r="T309" s="40"/>
      <c r="U309" s="40"/>
      <c r="V309" s="40"/>
    </row>
    <row r="310" spans="1:22" s="59" customFormat="1" ht="19.899999999999999" customHeight="1" x14ac:dyDescent="0.25">
      <c r="A310" s="51"/>
      <c r="B310" s="54"/>
      <c r="C310" s="53"/>
      <c r="D310" s="54"/>
      <c r="E310" s="54"/>
      <c r="F310" s="53"/>
      <c r="G310" s="54"/>
      <c r="H310" s="54"/>
      <c r="I310" s="53"/>
      <c r="J310" s="54"/>
      <c r="K310" s="57"/>
      <c r="L310" s="40"/>
      <c r="M310" s="40"/>
      <c r="N310" s="40"/>
      <c r="O310" s="41"/>
      <c r="P310" s="41"/>
      <c r="Q310" s="42"/>
      <c r="R310" s="40"/>
      <c r="S310" s="40"/>
      <c r="T310" s="40"/>
      <c r="U310" s="40"/>
      <c r="V310" s="40"/>
    </row>
    <row r="311" spans="1:22" s="59" customFormat="1" ht="19.899999999999999" customHeight="1" x14ac:dyDescent="0.25">
      <c r="A311" s="51"/>
      <c r="B311" s="54"/>
      <c r="C311" s="53"/>
      <c r="D311" s="54"/>
      <c r="E311" s="54"/>
      <c r="F311" s="53"/>
      <c r="G311" s="54"/>
      <c r="H311" s="54"/>
      <c r="I311" s="53"/>
      <c r="J311" s="54"/>
      <c r="K311" s="57"/>
      <c r="L311" s="40"/>
      <c r="M311" s="40"/>
      <c r="N311" s="40"/>
      <c r="O311" s="41"/>
      <c r="P311" s="41"/>
      <c r="Q311" s="42"/>
      <c r="R311" s="40"/>
      <c r="S311" s="40"/>
      <c r="T311" s="40"/>
      <c r="U311" s="40"/>
      <c r="V311" s="40"/>
    </row>
    <row r="312" spans="1:22" s="59" customFormat="1" ht="19.899999999999999" customHeight="1" x14ac:dyDescent="0.25">
      <c r="A312" s="51"/>
      <c r="B312" s="54"/>
      <c r="C312" s="53"/>
      <c r="D312" s="54"/>
      <c r="E312" s="54"/>
      <c r="F312" s="53"/>
      <c r="G312" s="54"/>
      <c r="H312" s="54"/>
      <c r="I312" s="53"/>
      <c r="J312" s="54"/>
      <c r="K312" s="57"/>
      <c r="L312" s="40"/>
      <c r="M312" s="40"/>
      <c r="N312" s="40"/>
      <c r="O312" s="41"/>
      <c r="P312" s="41"/>
      <c r="Q312" s="42"/>
      <c r="R312" s="40"/>
      <c r="S312" s="40"/>
      <c r="T312" s="40"/>
      <c r="U312" s="40"/>
      <c r="V312" s="40"/>
    </row>
    <row r="313" spans="1:22" s="59" customFormat="1" ht="19.899999999999999" customHeight="1" x14ac:dyDescent="0.25">
      <c r="A313" s="51"/>
      <c r="B313" s="54"/>
      <c r="C313" s="53"/>
      <c r="D313" s="54"/>
      <c r="E313" s="54"/>
      <c r="F313" s="53"/>
      <c r="G313" s="54"/>
      <c r="H313" s="54"/>
      <c r="I313" s="53"/>
      <c r="J313" s="54"/>
      <c r="K313" s="57"/>
      <c r="L313" s="40"/>
      <c r="M313" s="40"/>
      <c r="N313" s="40"/>
      <c r="O313" s="41"/>
      <c r="P313" s="41"/>
      <c r="Q313" s="42"/>
      <c r="R313" s="40"/>
      <c r="S313" s="40"/>
      <c r="T313" s="40"/>
      <c r="U313" s="40"/>
      <c r="V313" s="40"/>
    </row>
    <row r="314" spans="1:22" s="59" customFormat="1" ht="19.899999999999999" customHeight="1" x14ac:dyDescent="0.25">
      <c r="A314" s="51"/>
      <c r="B314" s="54"/>
      <c r="C314" s="53"/>
      <c r="D314" s="54"/>
      <c r="E314" s="54"/>
      <c r="F314" s="53"/>
      <c r="G314" s="54"/>
      <c r="H314" s="54"/>
      <c r="I314" s="53"/>
      <c r="J314" s="54"/>
      <c r="K314" s="57"/>
      <c r="L314" s="40"/>
      <c r="M314" s="40"/>
      <c r="N314" s="40"/>
      <c r="O314" s="41"/>
      <c r="P314" s="41"/>
      <c r="Q314" s="42"/>
      <c r="R314" s="40"/>
      <c r="S314" s="40"/>
      <c r="T314" s="40"/>
      <c r="U314" s="40"/>
      <c r="V314" s="40"/>
    </row>
    <row r="315" spans="1:22" s="59" customFormat="1" ht="19.899999999999999" customHeight="1" x14ac:dyDescent="0.25">
      <c r="A315" s="51"/>
      <c r="B315" s="54"/>
      <c r="C315" s="53"/>
      <c r="D315" s="54"/>
      <c r="E315" s="54"/>
      <c r="F315" s="53"/>
      <c r="G315" s="54"/>
      <c r="H315" s="54"/>
      <c r="I315" s="53"/>
      <c r="J315" s="54"/>
      <c r="K315" s="57"/>
      <c r="L315" s="40"/>
      <c r="M315" s="40"/>
      <c r="N315" s="40"/>
      <c r="O315" s="41"/>
      <c r="P315" s="41"/>
      <c r="Q315" s="42"/>
      <c r="R315" s="40"/>
      <c r="S315" s="40"/>
      <c r="T315" s="40"/>
      <c r="U315" s="40"/>
      <c r="V315" s="40"/>
    </row>
    <row r="316" spans="1:22" s="59" customFormat="1" ht="19.899999999999999" customHeight="1" x14ac:dyDescent="0.25">
      <c r="A316" s="51"/>
      <c r="B316" s="54"/>
      <c r="C316" s="53"/>
      <c r="D316" s="54"/>
      <c r="E316" s="54"/>
      <c r="F316" s="53"/>
      <c r="G316" s="54"/>
      <c r="H316" s="54"/>
      <c r="I316" s="53"/>
      <c r="J316" s="54"/>
      <c r="K316" s="57"/>
      <c r="L316" s="40"/>
      <c r="M316" s="40"/>
      <c r="N316" s="40"/>
      <c r="O316" s="41"/>
      <c r="P316" s="41"/>
      <c r="Q316" s="42"/>
      <c r="R316" s="40"/>
      <c r="S316" s="40"/>
      <c r="T316" s="40"/>
      <c r="U316" s="40"/>
      <c r="V316" s="40"/>
    </row>
    <row r="317" spans="1:22" s="59" customFormat="1" ht="19.899999999999999" customHeight="1" x14ac:dyDescent="0.25">
      <c r="A317" s="51"/>
      <c r="B317" s="54"/>
      <c r="C317" s="53"/>
      <c r="D317" s="54"/>
      <c r="E317" s="54"/>
      <c r="F317" s="53"/>
      <c r="G317" s="54"/>
      <c r="H317" s="54"/>
      <c r="I317" s="53"/>
      <c r="J317" s="54"/>
      <c r="K317" s="57"/>
      <c r="L317" s="40"/>
      <c r="M317" s="40"/>
      <c r="N317" s="40"/>
      <c r="O317" s="41"/>
      <c r="P317" s="41"/>
      <c r="Q317" s="42"/>
      <c r="R317" s="40"/>
      <c r="S317" s="40"/>
      <c r="T317" s="40"/>
      <c r="U317" s="40"/>
      <c r="V317" s="40"/>
    </row>
    <row r="318" spans="1:22" s="59" customFormat="1" ht="19.899999999999999" customHeight="1" x14ac:dyDescent="0.25">
      <c r="A318" s="51"/>
      <c r="B318" s="54"/>
      <c r="C318" s="53"/>
      <c r="D318" s="54"/>
      <c r="E318" s="54"/>
      <c r="F318" s="53"/>
      <c r="G318" s="54"/>
      <c r="H318" s="54"/>
      <c r="I318" s="53"/>
      <c r="J318" s="54"/>
      <c r="K318" s="57"/>
      <c r="L318" s="40"/>
      <c r="M318" s="40"/>
      <c r="N318" s="40"/>
      <c r="O318" s="41"/>
      <c r="P318" s="41"/>
      <c r="Q318" s="42"/>
      <c r="R318" s="40"/>
      <c r="S318" s="40"/>
      <c r="T318" s="40"/>
      <c r="U318" s="40"/>
      <c r="V318" s="40"/>
    </row>
    <row r="319" spans="1:22" s="59" customFormat="1" ht="19.899999999999999" customHeight="1" x14ac:dyDescent="0.25">
      <c r="A319" s="51"/>
      <c r="B319" s="54"/>
      <c r="C319" s="53"/>
      <c r="D319" s="54"/>
      <c r="E319" s="54"/>
      <c r="F319" s="53"/>
      <c r="G319" s="54"/>
      <c r="H319" s="54"/>
      <c r="I319" s="53"/>
      <c r="J319" s="54"/>
      <c r="K319" s="57"/>
      <c r="L319" s="40"/>
      <c r="M319" s="40"/>
      <c r="N319" s="40"/>
      <c r="O319" s="41"/>
      <c r="P319" s="41"/>
      <c r="Q319" s="42"/>
      <c r="R319" s="40"/>
      <c r="S319" s="40"/>
      <c r="T319" s="40"/>
      <c r="U319" s="40"/>
      <c r="V319" s="40"/>
    </row>
    <row r="320" spans="1:22" s="59" customFormat="1" ht="19.899999999999999" customHeight="1" x14ac:dyDescent="0.25">
      <c r="A320" s="51"/>
      <c r="B320" s="54"/>
      <c r="C320" s="53"/>
      <c r="D320" s="54"/>
      <c r="E320" s="54"/>
      <c r="F320" s="53"/>
      <c r="G320" s="54"/>
      <c r="H320" s="54"/>
      <c r="I320" s="53"/>
      <c r="J320" s="54"/>
      <c r="K320" s="57"/>
      <c r="L320" s="40"/>
      <c r="M320" s="40"/>
      <c r="N320" s="40"/>
      <c r="O320" s="41"/>
      <c r="P320" s="41"/>
      <c r="Q320" s="42"/>
      <c r="R320" s="40"/>
      <c r="S320" s="40"/>
      <c r="T320" s="40"/>
      <c r="U320" s="40"/>
      <c r="V320" s="40"/>
    </row>
    <row r="321" spans="1:22" s="59" customFormat="1" ht="19.899999999999999" customHeight="1" x14ac:dyDescent="0.25">
      <c r="A321" s="51"/>
      <c r="B321" s="54"/>
      <c r="C321" s="53"/>
      <c r="D321" s="54"/>
      <c r="E321" s="54"/>
      <c r="F321" s="53"/>
      <c r="G321" s="54"/>
      <c r="H321" s="54"/>
      <c r="I321" s="53"/>
      <c r="J321" s="54"/>
      <c r="K321" s="57"/>
      <c r="L321" s="40"/>
      <c r="M321" s="40"/>
      <c r="N321" s="40"/>
      <c r="O321" s="41"/>
      <c r="P321" s="41"/>
      <c r="Q321" s="42"/>
      <c r="R321" s="40"/>
      <c r="S321" s="40"/>
      <c r="T321" s="40"/>
      <c r="U321" s="40"/>
      <c r="V321" s="40"/>
    </row>
    <row r="322" spans="1:22" s="59" customFormat="1" ht="19.899999999999999" customHeight="1" x14ac:dyDescent="0.25">
      <c r="A322" s="51"/>
      <c r="B322" s="54"/>
      <c r="C322" s="53"/>
      <c r="D322" s="54"/>
      <c r="E322" s="54"/>
      <c r="F322" s="53"/>
      <c r="G322" s="54"/>
      <c r="H322" s="54"/>
      <c r="I322" s="53"/>
      <c r="J322" s="54"/>
      <c r="K322" s="57"/>
      <c r="L322" s="40"/>
      <c r="M322" s="40"/>
      <c r="N322" s="40"/>
      <c r="O322" s="41"/>
      <c r="P322" s="41"/>
      <c r="Q322" s="42"/>
      <c r="R322" s="40"/>
      <c r="S322" s="40"/>
      <c r="T322" s="40"/>
      <c r="U322" s="40"/>
      <c r="V322" s="40"/>
    </row>
    <row r="323" spans="1:22" s="59" customFormat="1" ht="19.899999999999999" customHeight="1" x14ac:dyDescent="0.25">
      <c r="A323" s="51"/>
      <c r="B323" s="54"/>
      <c r="C323" s="53"/>
      <c r="D323" s="54"/>
      <c r="E323" s="54"/>
      <c r="F323" s="53"/>
      <c r="G323" s="54"/>
      <c r="H323" s="54"/>
      <c r="I323" s="53"/>
      <c r="J323" s="54"/>
      <c r="K323" s="57"/>
      <c r="L323" s="40"/>
      <c r="M323" s="40"/>
      <c r="N323" s="40"/>
      <c r="O323" s="41"/>
      <c r="P323" s="41"/>
      <c r="Q323" s="42"/>
      <c r="R323" s="40"/>
      <c r="S323" s="40"/>
      <c r="T323" s="40"/>
      <c r="U323" s="40"/>
      <c r="V323" s="40"/>
    </row>
    <row r="324" spans="1:22" s="59" customFormat="1" ht="19.899999999999999" customHeight="1" x14ac:dyDescent="0.25">
      <c r="A324" s="51"/>
      <c r="B324" s="54"/>
      <c r="C324" s="53"/>
      <c r="D324" s="54"/>
      <c r="E324" s="54"/>
      <c r="F324" s="53"/>
      <c r="G324" s="54"/>
      <c r="H324" s="54"/>
      <c r="I324" s="53"/>
      <c r="J324" s="54"/>
      <c r="K324" s="57"/>
      <c r="L324" s="40"/>
      <c r="M324" s="40"/>
      <c r="N324" s="40"/>
      <c r="O324" s="41"/>
      <c r="P324" s="41"/>
      <c r="Q324" s="42"/>
      <c r="R324" s="40"/>
      <c r="S324" s="40"/>
      <c r="T324" s="40"/>
      <c r="U324" s="40"/>
      <c r="V324" s="40"/>
    </row>
    <row r="325" spans="1:22" s="59" customFormat="1" ht="19.899999999999999" customHeight="1" x14ac:dyDescent="0.25">
      <c r="A325" s="51"/>
      <c r="B325" s="54"/>
      <c r="C325" s="53"/>
      <c r="D325" s="54"/>
      <c r="E325" s="54"/>
      <c r="F325" s="53"/>
      <c r="G325" s="54"/>
      <c r="H325" s="54"/>
      <c r="I325" s="53"/>
      <c r="J325" s="54"/>
      <c r="K325" s="57"/>
      <c r="L325" s="40"/>
      <c r="M325" s="40"/>
      <c r="N325" s="40"/>
      <c r="O325" s="41"/>
      <c r="P325" s="41"/>
      <c r="Q325" s="42"/>
      <c r="R325" s="40"/>
      <c r="S325" s="40"/>
      <c r="T325" s="40"/>
      <c r="U325" s="40"/>
      <c r="V325" s="40"/>
    </row>
    <row r="326" spans="1:22" s="59" customFormat="1" ht="19.899999999999999" customHeight="1" x14ac:dyDescent="0.25">
      <c r="A326" s="51"/>
      <c r="B326" s="54"/>
      <c r="C326" s="53"/>
      <c r="D326" s="54"/>
      <c r="E326" s="54"/>
      <c r="F326" s="53"/>
      <c r="G326" s="54"/>
      <c r="H326" s="54"/>
      <c r="I326" s="53"/>
      <c r="J326" s="54"/>
      <c r="K326" s="57"/>
      <c r="L326" s="40"/>
      <c r="M326" s="40"/>
      <c r="N326" s="40"/>
      <c r="O326" s="41"/>
      <c r="P326" s="41"/>
      <c r="Q326" s="42"/>
      <c r="R326" s="40"/>
      <c r="S326" s="40"/>
      <c r="T326" s="40"/>
      <c r="U326" s="40"/>
      <c r="V326" s="40"/>
    </row>
    <row r="327" spans="1:22" s="59" customFormat="1" ht="19.899999999999999" customHeight="1" x14ac:dyDescent="0.25">
      <c r="A327" s="51"/>
      <c r="B327" s="54"/>
      <c r="C327" s="53"/>
      <c r="D327" s="54"/>
      <c r="E327" s="54"/>
      <c r="F327" s="53"/>
      <c r="G327" s="54"/>
      <c r="H327" s="54"/>
      <c r="I327" s="53"/>
      <c r="J327" s="54"/>
      <c r="K327" s="57"/>
      <c r="L327" s="40"/>
      <c r="M327" s="40"/>
      <c r="N327" s="40"/>
      <c r="O327" s="41"/>
      <c r="P327" s="41"/>
      <c r="Q327" s="42"/>
      <c r="R327" s="40"/>
      <c r="S327" s="40"/>
      <c r="T327" s="40"/>
      <c r="U327" s="40"/>
      <c r="V327" s="40"/>
    </row>
    <row r="328" spans="1:22" s="59" customFormat="1" ht="19.899999999999999" customHeight="1" x14ac:dyDescent="0.25">
      <c r="A328" s="51"/>
      <c r="B328" s="54"/>
      <c r="C328" s="53"/>
      <c r="D328" s="54"/>
      <c r="E328" s="54"/>
      <c r="F328" s="53"/>
      <c r="G328" s="54"/>
      <c r="H328" s="54"/>
      <c r="I328" s="53"/>
      <c r="J328" s="54"/>
      <c r="K328" s="57"/>
      <c r="L328" s="40"/>
      <c r="M328" s="40"/>
      <c r="N328" s="40"/>
      <c r="O328" s="41"/>
      <c r="P328" s="41"/>
      <c r="Q328" s="42"/>
      <c r="R328" s="40"/>
      <c r="S328" s="40"/>
      <c r="T328" s="40"/>
      <c r="U328" s="40"/>
      <c r="V328" s="40"/>
    </row>
    <row r="329" spans="1:22" s="59" customFormat="1" ht="19.899999999999999" customHeight="1" x14ac:dyDescent="0.25">
      <c r="A329" s="51"/>
      <c r="B329" s="54"/>
      <c r="C329" s="53"/>
      <c r="D329" s="54"/>
      <c r="E329" s="54"/>
      <c r="F329" s="53"/>
      <c r="G329" s="54"/>
      <c r="H329" s="54"/>
      <c r="I329" s="53"/>
      <c r="J329" s="54"/>
      <c r="K329" s="57"/>
      <c r="L329" s="40"/>
      <c r="M329" s="40"/>
      <c r="N329" s="40"/>
      <c r="O329" s="41"/>
      <c r="P329" s="41"/>
      <c r="Q329" s="42"/>
      <c r="R329" s="40"/>
      <c r="S329" s="40"/>
      <c r="T329" s="40"/>
      <c r="U329" s="40"/>
      <c r="V329" s="40"/>
    </row>
    <row r="330" spans="1:22" s="59" customFormat="1" ht="19.899999999999999" customHeight="1" x14ac:dyDescent="0.25">
      <c r="A330" s="51"/>
      <c r="B330" s="54"/>
      <c r="C330" s="53"/>
      <c r="D330" s="54"/>
      <c r="E330" s="54"/>
      <c r="F330" s="53"/>
      <c r="G330" s="54"/>
      <c r="H330" s="54"/>
      <c r="I330" s="53"/>
      <c r="J330" s="54"/>
      <c r="K330" s="57"/>
      <c r="L330" s="40"/>
      <c r="M330" s="40"/>
      <c r="N330" s="40"/>
      <c r="O330" s="41"/>
      <c r="P330" s="41"/>
      <c r="Q330" s="42"/>
      <c r="R330" s="40"/>
      <c r="S330" s="40"/>
      <c r="T330" s="40"/>
      <c r="U330" s="40"/>
      <c r="V330" s="40"/>
    </row>
    <row r="331" spans="1:22" s="59" customFormat="1" ht="19.899999999999999" customHeight="1" x14ac:dyDescent="0.25">
      <c r="A331" s="51"/>
      <c r="B331" s="54"/>
      <c r="C331" s="53"/>
      <c r="D331" s="54"/>
      <c r="E331" s="54"/>
      <c r="F331" s="53"/>
      <c r="G331" s="54"/>
      <c r="H331" s="54"/>
      <c r="I331" s="53"/>
      <c r="J331" s="54"/>
      <c r="K331" s="57"/>
      <c r="L331" s="40"/>
      <c r="M331" s="40"/>
      <c r="N331" s="40"/>
      <c r="O331" s="41"/>
      <c r="P331" s="41"/>
      <c r="Q331" s="42"/>
      <c r="R331" s="40"/>
      <c r="S331" s="40"/>
      <c r="T331" s="40"/>
      <c r="U331" s="40"/>
      <c r="V331" s="40"/>
    </row>
    <row r="332" spans="1:22" s="59" customFormat="1" ht="19.899999999999999" customHeight="1" x14ac:dyDescent="0.25">
      <c r="A332" s="51"/>
      <c r="B332" s="54"/>
      <c r="C332" s="53"/>
      <c r="D332" s="54"/>
      <c r="E332" s="54"/>
      <c r="F332" s="53"/>
      <c r="G332" s="54"/>
      <c r="H332" s="54"/>
      <c r="I332" s="53"/>
      <c r="J332" s="54"/>
      <c r="K332" s="57"/>
      <c r="L332" s="40"/>
      <c r="M332" s="40"/>
      <c r="N332" s="40"/>
      <c r="O332" s="41"/>
      <c r="P332" s="41"/>
      <c r="Q332" s="42"/>
      <c r="R332" s="40"/>
      <c r="S332" s="40"/>
      <c r="T332" s="40"/>
      <c r="U332" s="40"/>
      <c r="V332" s="40"/>
    </row>
    <row r="333" spans="1:22" s="59" customFormat="1" ht="19.899999999999999" customHeight="1" x14ac:dyDescent="0.25">
      <c r="A333" s="51"/>
      <c r="B333" s="54"/>
      <c r="C333" s="53"/>
      <c r="D333" s="54"/>
      <c r="E333" s="54"/>
      <c r="F333" s="53"/>
      <c r="G333" s="54"/>
      <c r="H333" s="54"/>
      <c r="I333" s="53"/>
      <c r="J333" s="54"/>
      <c r="K333" s="57"/>
      <c r="L333" s="40"/>
      <c r="M333" s="40"/>
      <c r="N333" s="40"/>
      <c r="O333" s="41"/>
      <c r="P333" s="41"/>
      <c r="Q333" s="42"/>
      <c r="R333" s="40"/>
      <c r="S333" s="40"/>
      <c r="T333" s="40"/>
      <c r="U333" s="40"/>
      <c r="V333" s="40"/>
    </row>
    <row r="334" spans="1:22" s="59" customFormat="1" ht="19.899999999999999" customHeight="1" x14ac:dyDescent="0.25">
      <c r="A334" s="51"/>
      <c r="B334" s="54"/>
      <c r="C334" s="53"/>
      <c r="D334" s="54"/>
      <c r="E334" s="54"/>
      <c r="F334" s="53"/>
      <c r="G334" s="54"/>
      <c r="H334" s="54"/>
      <c r="I334" s="53"/>
      <c r="J334" s="54"/>
      <c r="K334" s="57"/>
      <c r="L334" s="40"/>
      <c r="M334" s="40"/>
      <c r="N334" s="40"/>
      <c r="O334" s="41"/>
      <c r="P334" s="41"/>
      <c r="Q334" s="42"/>
      <c r="R334" s="40"/>
      <c r="S334" s="40"/>
      <c r="T334" s="40"/>
      <c r="U334" s="40"/>
      <c r="V334" s="40"/>
    </row>
    <row r="335" spans="1:22" s="59" customFormat="1" ht="19.899999999999999" customHeight="1" x14ac:dyDescent="0.25">
      <c r="A335" s="51"/>
      <c r="B335" s="54"/>
      <c r="C335" s="53"/>
      <c r="D335" s="54"/>
      <c r="E335" s="54"/>
      <c r="F335" s="53"/>
      <c r="G335" s="54"/>
      <c r="H335" s="54"/>
      <c r="I335" s="53"/>
      <c r="J335" s="54"/>
      <c r="K335" s="57"/>
      <c r="L335" s="40"/>
      <c r="M335" s="40"/>
      <c r="N335" s="40"/>
      <c r="O335" s="41"/>
      <c r="P335" s="41"/>
      <c r="Q335" s="42"/>
      <c r="R335" s="40"/>
      <c r="S335" s="40"/>
      <c r="T335" s="40"/>
      <c r="U335" s="40"/>
      <c r="V335" s="40"/>
    </row>
    <row r="336" spans="1:22" s="59" customFormat="1" ht="19.899999999999999" customHeight="1" x14ac:dyDescent="0.25">
      <c r="A336" s="51"/>
      <c r="B336" s="54"/>
      <c r="C336" s="53"/>
      <c r="D336" s="54"/>
      <c r="E336" s="54"/>
      <c r="F336" s="53"/>
      <c r="G336" s="54"/>
      <c r="H336" s="54"/>
      <c r="I336" s="53"/>
      <c r="J336" s="54"/>
      <c r="K336" s="57"/>
      <c r="L336" s="40"/>
      <c r="M336" s="40"/>
      <c r="N336" s="40"/>
      <c r="O336" s="41"/>
      <c r="P336" s="41"/>
      <c r="Q336" s="42"/>
      <c r="R336" s="40"/>
      <c r="S336" s="40"/>
      <c r="T336" s="40"/>
      <c r="U336" s="40"/>
      <c r="V336" s="40"/>
    </row>
    <row r="337" spans="1:22" s="59" customFormat="1" ht="19.899999999999999" customHeight="1" x14ac:dyDescent="0.25">
      <c r="A337" s="51"/>
      <c r="B337" s="54"/>
      <c r="C337" s="53"/>
      <c r="D337" s="54"/>
      <c r="E337" s="54"/>
      <c r="F337" s="53"/>
      <c r="G337" s="54"/>
      <c r="H337" s="54"/>
      <c r="I337" s="53"/>
      <c r="J337" s="54"/>
      <c r="K337" s="57"/>
      <c r="L337" s="40"/>
      <c r="M337" s="40"/>
      <c r="N337" s="40"/>
      <c r="O337" s="41"/>
      <c r="P337" s="41"/>
      <c r="Q337" s="42"/>
      <c r="R337" s="40"/>
      <c r="S337" s="40"/>
      <c r="T337" s="40"/>
      <c r="U337" s="40"/>
      <c r="V337" s="40"/>
    </row>
    <row r="338" spans="1:22" s="59" customFormat="1" ht="19.899999999999999" customHeight="1" x14ac:dyDescent="0.25">
      <c r="A338" s="51"/>
      <c r="B338" s="54"/>
      <c r="C338" s="53"/>
      <c r="D338" s="54"/>
      <c r="E338" s="54"/>
      <c r="F338" s="53"/>
      <c r="G338" s="54"/>
      <c r="H338" s="54"/>
      <c r="I338" s="53"/>
      <c r="J338" s="54"/>
      <c r="K338" s="57"/>
      <c r="L338" s="40"/>
      <c r="M338" s="40"/>
      <c r="N338" s="40"/>
      <c r="O338" s="41"/>
      <c r="P338" s="41"/>
      <c r="Q338" s="42"/>
      <c r="R338" s="40"/>
      <c r="S338" s="40"/>
      <c r="T338" s="40"/>
      <c r="U338" s="40"/>
      <c r="V338" s="40"/>
    </row>
    <row r="339" spans="1:22" s="59" customFormat="1" ht="19.899999999999999" customHeight="1" x14ac:dyDescent="0.25">
      <c r="A339" s="51"/>
      <c r="B339" s="54"/>
      <c r="C339" s="53"/>
      <c r="D339" s="54"/>
      <c r="E339" s="54"/>
      <c r="F339" s="53"/>
      <c r="G339" s="54"/>
      <c r="H339" s="54"/>
      <c r="I339" s="53"/>
      <c r="J339" s="54"/>
      <c r="K339" s="57"/>
      <c r="L339" s="40"/>
      <c r="M339" s="40"/>
      <c r="N339" s="40"/>
      <c r="O339" s="41"/>
      <c r="P339" s="41"/>
      <c r="Q339" s="42"/>
      <c r="R339" s="40"/>
      <c r="S339" s="40"/>
      <c r="T339" s="40"/>
      <c r="U339" s="40"/>
      <c r="V339" s="40"/>
    </row>
    <row r="340" spans="1:22" s="59" customFormat="1" ht="19.899999999999999" customHeight="1" x14ac:dyDescent="0.25">
      <c r="A340" s="51"/>
      <c r="B340" s="54"/>
      <c r="C340" s="53"/>
      <c r="D340" s="54"/>
      <c r="E340" s="54"/>
      <c r="F340" s="53"/>
      <c r="G340" s="54"/>
      <c r="H340" s="54"/>
      <c r="I340" s="53"/>
      <c r="J340" s="54"/>
      <c r="K340" s="57"/>
      <c r="L340" s="40"/>
      <c r="M340" s="40"/>
      <c r="N340" s="40"/>
      <c r="O340" s="41"/>
      <c r="P340" s="41"/>
      <c r="Q340" s="42"/>
      <c r="R340" s="40"/>
      <c r="S340" s="40"/>
      <c r="T340" s="40"/>
      <c r="U340" s="40"/>
      <c r="V340" s="40"/>
    </row>
    <row r="341" spans="1:22" s="59" customFormat="1" ht="19.899999999999999" customHeight="1" x14ac:dyDescent="0.25">
      <c r="A341" s="51"/>
      <c r="B341" s="54"/>
      <c r="C341" s="53"/>
      <c r="D341" s="54"/>
      <c r="E341" s="54"/>
      <c r="F341" s="53"/>
      <c r="G341" s="54"/>
      <c r="H341" s="54"/>
      <c r="I341" s="53"/>
      <c r="J341" s="54"/>
      <c r="K341" s="57"/>
      <c r="L341" s="40"/>
      <c r="M341" s="40"/>
      <c r="N341" s="40"/>
      <c r="O341" s="41"/>
      <c r="P341" s="41"/>
      <c r="Q341" s="42"/>
      <c r="R341" s="40"/>
      <c r="S341" s="40"/>
      <c r="T341" s="40"/>
      <c r="U341" s="40"/>
      <c r="V341" s="40"/>
    </row>
    <row r="342" spans="1:22" s="59" customFormat="1" ht="19.899999999999999" customHeight="1" x14ac:dyDescent="0.25">
      <c r="A342" s="51"/>
      <c r="B342" s="54"/>
      <c r="C342" s="53"/>
      <c r="D342" s="54"/>
      <c r="E342" s="54"/>
      <c r="F342" s="53"/>
      <c r="G342" s="54"/>
      <c r="H342" s="54"/>
      <c r="I342" s="53"/>
      <c r="J342" s="54"/>
      <c r="K342" s="57"/>
      <c r="L342" s="40"/>
      <c r="M342" s="40"/>
      <c r="N342" s="40"/>
      <c r="O342" s="41"/>
      <c r="P342" s="41"/>
      <c r="Q342" s="42"/>
      <c r="R342" s="40"/>
      <c r="S342" s="40"/>
      <c r="T342" s="40"/>
      <c r="U342" s="40"/>
      <c r="V342" s="40"/>
    </row>
    <row r="343" spans="1:22" s="59" customFormat="1" ht="19.899999999999999" customHeight="1" x14ac:dyDescent="0.25">
      <c r="A343" s="51"/>
      <c r="B343" s="54"/>
      <c r="C343" s="53"/>
      <c r="D343" s="54"/>
      <c r="E343" s="54"/>
      <c r="F343" s="53"/>
      <c r="G343" s="54"/>
      <c r="H343" s="54"/>
      <c r="I343" s="53"/>
      <c r="J343" s="54"/>
      <c r="K343" s="57"/>
      <c r="L343" s="40"/>
      <c r="M343" s="40"/>
      <c r="N343" s="40"/>
      <c r="O343" s="41"/>
      <c r="P343" s="41"/>
      <c r="Q343" s="42"/>
      <c r="R343" s="40"/>
      <c r="S343" s="40"/>
      <c r="T343" s="40"/>
      <c r="U343" s="40"/>
      <c r="V343" s="40"/>
    </row>
    <row r="344" spans="1:22" s="59" customFormat="1" ht="19.899999999999999" customHeight="1" x14ac:dyDescent="0.25">
      <c r="A344" s="51"/>
      <c r="B344" s="54"/>
      <c r="C344" s="53"/>
      <c r="D344" s="54"/>
      <c r="E344" s="54"/>
      <c r="F344" s="53"/>
      <c r="G344" s="54"/>
      <c r="H344" s="54"/>
      <c r="I344" s="53"/>
      <c r="J344" s="54"/>
      <c r="K344" s="57"/>
      <c r="L344" s="40"/>
      <c r="M344" s="40"/>
      <c r="N344" s="40"/>
      <c r="O344" s="41"/>
      <c r="P344" s="41"/>
      <c r="Q344" s="42"/>
      <c r="R344" s="40"/>
      <c r="S344" s="40"/>
      <c r="T344" s="40"/>
      <c r="U344" s="40"/>
      <c r="V344" s="40"/>
    </row>
    <row r="345" spans="1:22" s="59" customFormat="1" ht="19.899999999999999" customHeight="1" x14ac:dyDescent="0.25">
      <c r="A345" s="51"/>
      <c r="B345" s="54"/>
      <c r="C345" s="53"/>
      <c r="D345" s="54"/>
      <c r="E345" s="54"/>
      <c r="F345" s="53"/>
      <c r="G345" s="54"/>
      <c r="H345" s="54"/>
      <c r="I345" s="53"/>
      <c r="J345" s="54"/>
      <c r="K345" s="57"/>
      <c r="L345" s="40"/>
      <c r="M345" s="40"/>
      <c r="N345" s="40"/>
      <c r="O345" s="41"/>
      <c r="P345" s="41"/>
      <c r="Q345" s="42"/>
      <c r="R345" s="40"/>
      <c r="S345" s="40"/>
      <c r="T345" s="40"/>
      <c r="U345" s="40"/>
      <c r="V345" s="40"/>
    </row>
    <row r="346" spans="1:22" s="59" customFormat="1" ht="19.899999999999999" customHeight="1" x14ac:dyDescent="0.25">
      <c r="A346" s="51"/>
      <c r="B346" s="54"/>
      <c r="C346" s="53"/>
      <c r="D346" s="54"/>
      <c r="E346" s="54"/>
      <c r="F346" s="53"/>
      <c r="G346" s="54"/>
      <c r="H346" s="54"/>
      <c r="I346" s="53"/>
      <c r="J346" s="54"/>
      <c r="K346" s="57"/>
      <c r="L346" s="40"/>
      <c r="M346" s="40"/>
      <c r="N346" s="40"/>
      <c r="O346" s="41"/>
      <c r="P346" s="41"/>
      <c r="Q346" s="42"/>
      <c r="R346" s="40"/>
      <c r="S346" s="40"/>
      <c r="T346" s="40"/>
      <c r="U346" s="40"/>
      <c r="V346" s="40"/>
    </row>
    <row r="347" spans="1:22" s="59" customFormat="1" ht="19.899999999999999" customHeight="1" x14ac:dyDescent="0.25">
      <c r="A347" s="51"/>
      <c r="B347" s="54"/>
      <c r="C347" s="53"/>
      <c r="D347" s="54"/>
      <c r="E347" s="54"/>
      <c r="F347" s="53"/>
      <c r="G347" s="54"/>
      <c r="H347" s="54"/>
      <c r="I347" s="53"/>
      <c r="J347" s="54"/>
      <c r="K347" s="57"/>
      <c r="L347" s="40"/>
      <c r="M347" s="40"/>
      <c r="N347" s="40"/>
      <c r="O347" s="41"/>
      <c r="P347" s="41"/>
      <c r="Q347" s="42"/>
      <c r="R347" s="40"/>
      <c r="S347" s="40"/>
      <c r="T347" s="40"/>
      <c r="U347" s="40"/>
      <c r="V347" s="40"/>
    </row>
    <row r="348" spans="1:22" s="59" customFormat="1" ht="19.899999999999999" customHeight="1" x14ac:dyDescent="0.25">
      <c r="A348" s="51"/>
      <c r="B348" s="54"/>
      <c r="C348" s="53"/>
      <c r="D348" s="54"/>
      <c r="E348" s="54"/>
      <c r="F348" s="53"/>
      <c r="G348" s="54"/>
      <c r="H348" s="54"/>
      <c r="I348" s="53"/>
      <c r="J348" s="54"/>
      <c r="K348" s="57"/>
      <c r="L348" s="40"/>
      <c r="M348" s="40"/>
      <c r="N348" s="40"/>
      <c r="O348" s="41"/>
      <c r="P348" s="41"/>
      <c r="Q348" s="42"/>
      <c r="R348" s="40"/>
      <c r="S348" s="40"/>
      <c r="T348" s="40"/>
      <c r="U348" s="40"/>
      <c r="V348" s="40"/>
    </row>
    <row r="349" spans="1:22" s="59" customFormat="1" ht="19.899999999999999" customHeight="1" x14ac:dyDescent="0.25">
      <c r="A349" s="51"/>
      <c r="B349" s="54"/>
      <c r="C349" s="53"/>
      <c r="D349" s="54"/>
      <c r="E349" s="54"/>
      <c r="F349" s="53"/>
      <c r="G349" s="54"/>
      <c r="H349" s="54"/>
      <c r="I349" s="53"/>
      <c r="J349" s="54"/>
      <c r="K349" s="57"/>
      <c r="L349" s="40"/>
      <c r="M349" s="40"/>
      <c r="N349" s="40"/>
      <c r="O349" s="41"/>
      <c r="P349" s="41"/>
      <c r="Q349" s="42"/>
      <c r="R349" s="40"/>
      <c r="S349" s="40"/>
      <c r="T349" s="40"/>
      <c r="U349" s="40"/>
      <c r="V349" s="40"/>
    </row>
    <row r="350" spans="1:22" s="59" customFormat="1" ht="19.899999999999999" customHeight="1" x14ac:dyDescent="0.25">
      <c r="A350" s="51"/>
      <c r="B350" s="54"/>
      <c r="C350" s="53"/>
      <c r="D350" s="54"/>
      <c r="E350" s="54"/>
      <c r="F350" s="53"/>
      <c r="G350" s="54"/>
      <c r="H350" s="54"/>
      <c r="I350" s="53"/>
      <c r="J350" s="54"/>
      <c r="K350" s="57"/>
      <c r="L350" s="40"/>
      <c r="M350" s="40"/>
      <c r="N350" s="40"/>
      <c r="O350" s="41"/>
      <c r="P350" s="41"/>
      <c r="Q350" s="42"/>
      <c r="R350" s="40"/>
      <c r="S350" s="40"/>
      <c r="T350" s="40"/>
      <c r="U350" s="40"/>
      <c r="V350" s="40"/>
    </row>
    <row r="351" spans="1:22" s="59" customFormat="1" ht="19.899999999999999" customHeight="1" x14ac:dyDescent="0.25">
      <c r="A351" s="51"/>
      <c r="B351" s="54"/>
      <c r="C351" s="53"/>
      <c r="D351" s="54"/>
      <c r="E351" s="54"/>
      <c r="F351" s="53"/>
      <c r="G351" s="54"/>
      <c r="H351" s="54"/>
      <c r="I351" s="53"/>
      <c r="J351" s="54"/>
      <c r="K351" s="57"/>
      <c r="L351" s="40"/>
      <c r="M351" s="40"/>
      <c r="N351" s="40"/>
      <c r="O351" s="41"/>
      <c r="P351" s="41"/>
      <c r="Q351" s="42"/>
      <c r="R351" s="40"/>
      <c r="S351" s="40"/>
      <c r="T351" s="40"/>
      <c r="U351" s="40"/>
      <c r="V351" s="40"/>
    </row>
    <row r="352" spans="1:22" s="59" customFormat="1" ht="19.899999999999999" customHeight="1" x14ac:dyDescent="0.25">
      <c r="A352" s="51"/>
      <c r="B352" s="54"/>
      <c r="C352" s="53"/>
      <c r="D352" s="54"/>
      <c r="E352" s="54"/>
      <c r="F352" s="53"/>
      <c r="G352" s="54"/>
      <c r="H352" s="54"/>
      <c r="I352" s="53"/>
      <c r="J352" s="54"/>
      <c r="K352" s="57"/>
      <c r="L352" s="40"/>
      <c r="M352" s="40"/>
      <c r="N352" s="40"/>
      <c r="O352" s="41"/>
      <c r="P352" s="41"/>
      <c r="Q352" s="42"/>
      <c r="R352" s="40"/>
      <c r="S352" s="40"/>
      <c r="T352" s="40"/>
      <c r="U352" s="40"/>
      <c r="V352" s="40"/>
    </row>
    <row r="353" spans="1:22" s="59" customFormat="1" ht="19.899999999999999" customHeight="1" x14ac:dyDescent="0.25">
      <c r="A353" s="51"/>
      <c r="B353" s="54"/>
      <c r="C353" s="53"/>
      <c r="D353" s="54"/>
      <c r="E353" s="54"/>
      <c r="F353" s="53"/>
      <c r="G353" s="54"/>
      <c r="H353" s="54"/>
      <c r="I353" s="53"/>
      <c r="J353" s="54"/>
      <c r="K353" s="57"/>
      <c r="L353" s="40"/>
      <c r="M353" s="40"/>
      <c r="N353" s="40"/>
      <c r="O353" s="41"/>
      <c r="P353" s="41"/>
      <c r="Q353" s="42"/>
      <c r="R353" s="40"/>
      <c r="S353" s="40"/>
      <c r="T353" s="40"/>
      <c r="U353" s="40"/>
      <c r="V353" s="40"/>
    </row>
    <row r="354" spans="1:22" s="59" customFormat="1" ht="19.899999999999999" customHeight="1" x14ac:dyDescent="0.25">
      <c r="A354" s="51"/>
      <c r="B354" s="54"/>
      <c r="C354" s="53"/>
      <c r="D354" s="54"/>
      <c r="E354" s="54"/>
      <c r="F354" s="53"/>
      <c r="G354" s="54"/>
      <c r="H354" s="54"/>
      <c r="I354" s="53"/>
      <c r="J354" s="54"/>
      <c r="K354" s="57"/>
      <c r="L354" s="40"/>
      <c r="M354" s="40"/>
      <c r="N354" s="40"/>
      <c r="O354" s="41"/>
      <c r="P354" s="41"/>
      <c r="Q354" s="42"/>
      <c r="R354" s="40"/>
      <c r="S354" s="40"/>
      <c r="T354" s="40"/>
      <c r="U354" s="40"/>
      <c r="V354" s="40"/>
    </row>
    <row r="355" spans="1:22" s="59" customFormat="1" ht="19.899999999999999" customHeight="1" x14ac:dyDescent="0.25">
      <c r="A355" s="51"/>
      <c r="B355" s="54"/>
      <c r="C355" s="53"/>
      <c r="D355" s="54"/>
      <c r="E355" s="54"/>
      <c r="F355" s="53"/>
      <c r="G355" s="54"/>
      <c r="H355" s="54"/>
      <c r="I355" s="53"/>
      <c r="J355" s="54"/>
      <c r="K355" s="57"/>
      <c r="L355" s="40"/>
      <c r="M355" s="40"/>
      <c r="N355" s="40"/>
      <c r="O355" s="41"/>
      <c r="P355" s="41"/>
      <c r="Q355" s="42"/>
      <c r="R355" s="40"/>
      <c r="S355" s="40"/>
      <c r="T355" s="40"/>
      <c r="U355" s="40"/>
      <c r="V355" s="40"/>
    </row>
    <row r="356" spans="1:22" s="59" customFormat="1" ht="19.899999999999999" customHeight="1" x14ac:dyDescent="0.25">
      <c r="A356" s="51"/>
      <c r="B356" s="54"/>
      <c r="C356" s="53"/>
      <c r="D356" s="54"/>
      <c r="E356" s="54"/>
      <c r="F356" s="53"/>
      <c r="G356" s="54"/>
      <c r="H356" s="54"/>
      <c r="I356" s="53"/>
      <c r="J356" s="54"/>
      <c r="K356" s="57"/>
      <c r="L356" s="40"/>
      <c r="M356" s="40"/>
      <c r="N356" s="40"/>
      <c r="O356" s="41"/>
      <c r="P356" s="41"/>
      <c r="Q356" s="42"/>
      <c r="R356" s="40"/>
      <c r="S356" s="40"/>
      <c r="T356" s="40"/>
      <c r="U356" s="40"/>
      <c r="V356" s="40"/>
    </row>
    <row r="357" spans="1:22" s="59" customFormat="1" ht="19.899999999999999" customHeight="1" x14ac:dyDescent="0.25">
      <c r="A357" s="51"/>
      <c r="B357" s="54"/>
      <c r="C357" s="53"/>
      <c r="D357" s="54"/>
      <c r="E357" s="54"/>
      <c r="F357" s="53"/>
      <c r="G357" s="54"/>
      <c r="H357" s="54"/>
      <c r="I357" s="53"/>
      <c r="J357" s="54"/>
      <c r="K357" s="57"/>
      <c r="L357" s="40"/>
      <c r="M357" s="40"/>
      <c r="N357" s="40"/>
      <c r="O357" s="41"/>
      <c r="P357" s="41"/>
      <c r="Q357" s="42"/>
      <c r="R357" s="40"/>
      <c r="S357" s="40"/>
      <c r="T357" s="40"/>
      <c r="U357" s="40"/>
      <c r="V357" s="40"/>
    </row>
    <row r="358" spans="1:22" s="59" customFormat="1" ht="19.899999999999999" customHeight="1" x14ac:dyDescent="0.25">
      <c r="A358" s="51"/>
      <c r="B358" s="54"/>
      <c r="C358" s="53"/>
      <c r="D358" s="54"/>
      <c r="E358" s="54"/>
      <c r="F358" s="53"/>
      <c r="G358" s="54"/>
      <c r="H358" s="54"/>
      <c r="I358" s="53"/>
      <c r="J358" s="54"/>
      <c r="K358" s="57"/>
      <c r="L358" s="40"/>
      <c r="M358" s="40"/>
      <c r="N358" s="40"/>
      <c r="O358" s="41"/>
      <c r="P358" s="41"/>
      <c r="Q358" s="42"/>
      <c r="R358" s="40"/>
      <c r="S358" s="40"/>
      <c r="T358" s="40"/>
      <c r="U358" s="40"/>
      <c r="V358" s="40"/>
    </row>
    <row r="359" spans="1:22" s="59" customFormat="1" ht="19.899999999999999" customHeight="1" x14ac:dyDescent="0.25">
      <c r="A359" s="51"/>
      <c r="B359" s="54"/>
      <c r="C359" s="53"/>
      <c r="D359" s="54"/>
      <c r="E359" s="54"/>
      <c r="F359" s="53"/>
      <c r="G359" s="54"/>
      <c r="H359" s="54"/>
      <c r="I359" s="53"/>
      <c r="J359" s="54"/>
      <c r="K359" s="57"/>
      <c r="L359" s="40"/>
      <c r="M359" s="40"/>
      <c r="N359" s="40"/>
      <c r="O359" s="41"/>
      <c r="P359" s="41"/>
      <c r="Q359" s="42"/>
      <c r="R359" s="40"/>
      <c r="S359" s="40"/>
      <c r="T359" s="40"/>
      <c r="U359" s="40"/>
      <c r="V359" s="40"/>
    </row>
    <row r="360" spans="1:22" s="59" customFormat="1" ht="19.899999999999999" customHeight="1" x14ac:dyDescent="0.25">
      <c r="A360" s="51"/>
      <c r="B360" s="54"/>
      <c r="C360" s="53"/>
      <c r="D360" s="54"/>
      <c r="E360" s="54"/>
      <c r="F360" s="53"/>
      <c r="G360" s="54"/>
      <c r="H360" s="54"/>
      <c r="I360" s="53"/>
      <c r="J360" s="54"/>
      <c r="K360" s="57"/>
      <c r="L360" s="40"/>
      <c r="M360" s="40"/>
      <c r="N360" s="40"/>
      <c r="O360" s="41"/>
      <c r="P360" s="41"/>
      <c r="Q360" s="42"/>
      <c r="R360" s="40"/>
      <c r="S360" s="40"/>
      <c r="T360" s="40"/>
      <c r="U360" s="40"/>
      <c r="V360" s="40"/>
    </row>
    <row r="361" spans="1:22" s="59" customFormat="1" ht="19.899999999999999" customHeight="1" x14ac:dyDescent="0.25">
      <c r="A361" s="51"/>
      <c r="B361" s="54"/>
      <c r="C361" s="53"/>
      <c r="D361" s="54"/>
      <c r="E361" s="54"/>
      <c r="F361" s="53"/>
      <c r="G361" s="54"/>
      <c r="H361" s="54"/>
      <c r="I361" s="53"/>
      <c r="J361" s="54"/>
      <c r="K361" s="57"/>
      <c r="L361" s="40"/>
      <c r="M361" s="40"/>
      <c r="N361" s="40"/>
      <c r="O361" s="41"/>
      <c r="P361" s="41"/>
      <c r="Q361" s="42"/>
      <c r="R361" s="40"/>
      <c r="S361" s="40"/>
      <c r="T361" s="40"/>
      <c r="U361" s="40"/>
      <c r="V361" s="40"/>
    </row>
    <row r="362" spans="1:22" s="59" customFormat="1" ht="19.899999999999999" customHeight="1" x14ac:dyDescent="0.25">
      <c r="A362" s="51"/>
      <c r="B362" s="54"/>
      <c r="C362" s="53"/>
      <c r="D362" s="54"/>
      <c r="E362" s="54"/>
      <c r="F362" s="53"/>
      <c r="G362" s="54"/>
      <c r="H362" s="54"/>
      <c r="I362" s="53"/>
      <c r="J362" s="54"/>
      <c r="K362" s="57"/>
      <c r="L362" s="40"/>
      <c r="M362" s="40"/>
      <c r="N362" s="40"/>
      <c r="O362" s="41"/>
      <c r="P362" s="41"/>
      <c r="Q362" s="42"/>
      <c r="R362" s="40"/>
      <c r="S362" s="40"/>
      <c r="T362" s="40"/>
      <c r="U362" s="40"/>
      <c r="V362" s="40"/>
    </row>
    <row r="363" spans="1:22" s="59" customFormat="1" ht="19.899999999999999" customHeight="1" x14ac:dyDescent="0.25">
      <c r="A363" s="51"/>
      <c r="B363" s="54"/>
      <c r="C363" s="53"/>
      <c r="D363" s="54"/>
      <c r="E363" s="54"/>
      <c r="F363" s="53"/>
      <c r="G363" s="54"/>
      <c r="H363" s="54"/>
      <c r="I363" s="53"/>
      <c r="J363" s="54"/>
      <c r="K363" s="57"/>
      <c r="L363" s="40"/>
      <c r="M363" s="40"/>
      <c r="N363" s="40"/>
      <c r="O363" s="41"/>
      <c r="P363" s="41"/>
      <c r="Q363" s="42"/>
      <c r="R363" s="40"/>
      <c r="S363" s="40"/>
      <c r="T363" s="40"/>
      <c r="U363" s="40"/>
      <c r="V363" s="40"/>
    </row>
    <row r="364" spans="1:22" s="59" customFormat="1" ht="19.899999999999999" customHeight="1" x14ac:dyDescent="0.25">
      <c r="A364" s="51"/>
      <c r="B364" s="54"/>
      <c r="C364" s="53"/>
      <c r="D364" s="54"/>
      <c r="E364" s="54"/>
      <c r="F364" s="53"/>
      <c r="G364" s="54"/>
      <c r="H364" s="54"/>
      <c r="I364" s="53"/>
      <c r="J364" s="54"/>
      <c r="K364" s="57"/>
      <c r="L364" s="40"/>
      <c r="M364" s="40"/>
      <c r="N364" s="40"/>
      <c r="O364" s="41"/>
      <c r="P364" s="41"/>
      <c r="Q364" s="42"/>
      <c r="R364" s="40"/>
      <c r="S364" s="40"/>
      <c r="T364" s="40"/>
      <c r="U364" s="40"/>
      <c r="V364" s="40"/>
    </row>
    <row r="365" spans="1:22" s="59" customFormat="1" ht="19.899999999999999" customHeight="1" x14ac:dyDescent="0.25">
      <c r="A365" s="51"/>
      <c r="B365" s="54"/>
      <c r="C365" s="53"/>
      <c r="D365" s="54"/>
      <c r="E365" s="54"/>
      <c r="F365" s="53"/>
      <c r="G365" s="54"/>
      <c r="H365" s="54"/>
      <c r="I365" s="53"/>
      <c r="J365" s="54"/>
      <c r="K365" s="57"/>
      <c r="L365" s="40"/>
      <c r="M365" s="40"/>
      <c r="N365" s="40"/>
      <c r="O365" s="41"/>
      <c r="P365" s="41"/>
      <c r="Q365" s="42"/>
      <c r="R365" s="40"/>
      <c r="S365" s="40"/>
      <c r="T365" s="40"/>
      <c r="U365" s="40"/>
      <c r="V365" s="40"/>
    </row>
    <row r="366" spans="1:22" s="59" customFormat="1" ht="19.899999999999999" customHeight="1" x14ac:dyDescent="0.25">
      <c r="A366" s="51"/>
      <c r="B366" s="54"/>
      <c r="C366" s="53"/>
      <c r="D366" s="54"/>
      <c r="E366" s="54"/>
      <c r="F366" s="53"/>
      <c r="G366" s="54"/>
      <c r="H366" s="54"/>
      <c r="I366" s="53"/>
      <c r="J366" s="54"/>
      <c r="K366" s="57"/>
      <c r="L366" s="40"/>
      <c r="M366" s="40"/>
      <c r="N366" s="40"/>
      <c r="O366" s="41"/>
      <c r="P366" s="41"/>
      <c r="Q366" s="42"/>
      <c r="R366" s="40"/>
      <c r="S366" s="40"/>
      <c r="T366" s="40"/>
      <c r="U366" s="40"/>
      <c r="V366" s="40"/>
    </row>
    <row r="367" spans="1:22" s="59" customFormat="1" ht="19.899999999999999" customHeight="1" x14ac:dyDescent="0.25">
      <c r="A367" s="51"/>
      <c r="B367" s="54"/>
      <c r="C367" s="53"/>
      <c r="D367" s="54"/>
      <c r="E367" s="54"/>
      <c r="F367" s="53"/>
      <c r="G367" s="54"/>
      <c r="H367" s="54"/>
      <c r="I367" s="53"/>
      <c r="J367" s="54"/>
      <c r="K367" s="57"/>
      <c r="L367" s="40"/>
      <c r="M367" s="40"/>
      <c r="N367" s="40"/>
      <c r="O367" s="41"/>
      <c r="P367" s="41"/>
      <c r="Q367" s="42"/>
      <c r="R367" s="40"/>
      <c r="S367" s="40"/>
      <c r="T367" s="40"/>
      <c r="U367" s="40"/>
      <c r="V367" s="40"/>
    </row>
    <row r="368" spans="1:22" s="59" customFormat="1" ht="19.899999999999999" customHeight="1" x14ac:dyDescent="0.25">
      <c r="A368" s="51"/>
      <c r="B368" s="54"/>
      <c r="C368" s="53"/>
      <c r="D368" s="54"/>
      <c r="E368" s="54"/>
      <c r="F368" s="53"/>
      <c r="G368" s="54"/>
      <c r="H368" s="54"/>
      <c r="I368" s="53"/>
      <c r="J368" s="54"/>
      <c r="K368" s="57"/>
      <c r="L368" s="40"/>
      <c r="M368" s="40"/>
      <c r="N368" s="40"/>
      <c r="O368" s="41"/>
      <c r="P368" s="41"/>
      <c r="Q368" s="42"/>
      <c r="R368" s="40"/>
      <c r="S368" s="40"/>
      <c r="T368" s="40"/>
      <c r="U368" s="40"/>
      <c r="V368" s="40"/>
    </row>
    <row r="369" spans="1:22" s="59" customFormat="1" ht="19.899999999999999" customHeight="1" x14ac:dyDescent="0.25">
      <c r="A369" s="51"/>
      <c r="B369" s="54"/>
      <c r="C369" s="53"/>
      <c r="D369" s="54"/>
      <c r="E369" s="54"/>
      <c r="F369" s="53"/>
      <c r="G369" s="54"/>
      <c r="H369" s="54"/>
      <c r="I369" s="53"/>
      <c r="J369" s="54"/>
      <c r="K369" s="57"/>
      <c r="L369" s="40"/>
      <c r="M369" s="40"/>
      <c r="N369" s="40"/>
      <c r="O369" s="41"/>
      <c r="P369" s="41"/>
      <c r="Q369" s="42"/>
      <c r="R369" s="40"/>
      <c r="S369" s="40"/>
      <c r="T369" s="40"/>
      <c r="U369" s="40"/>
      <c r="V369" s="40"/>
    </row>
    <row r="370" spans="1:22" s="59" customFormat="1" ht="19.899999999999999" customHeight="1" x14ac:dyDescent="0.25">
      <c r="A370" s="51"/>
      <c r="B370" s="54"/>
      <c r="C370" s="53"/>
      <c r="D370" s="54"/>
      <c r="E370" s="54"/>
      <c r="F370" s="53"/>
      <c r="G370" s="54"/>
      <c r="H370" s="54"/>
      <c r="I370" s="53"/>
      <c r="J370" s="54"/>
      <c r="K370" s="57"/>
      <c r="L370" s="40"/>
      <c r="M370" s="40"/>
      <c r="N370" s="40"/>
      <c r="O370" s="41"/>
      <c r="P370" s="41"/>
      <c r="Q370" s="42"/>
      <c r="R370" s="40"/>
      <c r="S370" s="40"/>
      <c r="T370" s="40"/>
      <c r="U370" s="40"/>
      <c r="V370" s="40"/>
    </row>
    <row r="371" spans="1:22" s="59" customFormat="1" ht="19.899999999999999" customHeight="1" x14ac:dyDescent="0.25">
      <c r="A371" s="51"/>
      <c r="B371" s="54"/>
      <c r="C371" s="53"/>
      <c r="D371" s="54"/>
      <c r="E371" s="54"/>
      <c r="F371" s="53"/>
      <c r="G371" s="54"/>
      <c r="H371" s="54"/>
      <c r="I371" s="53"/>
      <c r="J371" s="54"/>
      <c r="K371" s="57"/>
      <c r="L371" s="40"/>
      <c r="M371" s="40"/>
      <c r="N371" s="40"/>
      <c r="O371" s="41"/>
      <c r="P371" s="41"/>
      <c r="Q371" s="42"/>
      <c r="R371" s="40"/>
      <c r="S371" s="40"/>
      <c r="T371" s="40"/>
      <c r="U371" s="40"/>
      <c r="V371" s="40"/>
    </row>
    <row r="372" spans="1:22" s="59" customFormat="1" ht="19.899999999999999" customHeight="1" x14ac:dyDescent="0.25">
      <c r="A372" s="51"/>
      <c r="B372" s="54"/>
      <c r="C372" s="53"/>
      <c r="D372" s="54"/>
      <c r="E372" s="54"/>
      <c r="F372" s="53"/>
      <c r="G372" s="54"/>
      <c r="H372" s="54"/>
      <c r="I372" s="53"/>
      <c r="J372" s="54"/>
      <c r="K372" s="57"/>
      <c r="L372" s="40"/>
      <c r="M372" s="40"/>
      <c r="N372" s="40"/>
      <c r="O372" s="41"/>
      <c r="P372" s="41"/>
      <c r="Q372" s="42"/>
      <c r="R372" s="40"/>
      <c r="S372" s="40"/>
      <c r="T372" s="40"/>
      <c r="U372" s="40"/>
      <c r="V372" s="40"/>
    </row>
    <row r="373" spans="1:22" s="59" customFormat="1" ht="19.899999999999999" customHeight="1" x14ac:dyDescent="0.25">
      <c r="A373" s="51"/>
      <c r="B373" s="54"/>
      <c r="C373" s="53"/>
      <c r="D373" s="54"/>
      <c r="E373" s="54"/>
      <c r="F373" s="53"/>
      <c r="G373" s="54"/>
      <c r="H373" s="54"/>
      <c r="I373" s="53"/>
      <c r="J373" s="54"/>
      <c r="K373" s="57"/>
      <c r="L373" s="40"/>
      <c r="M373" s="40"/>
      <c r="N373" s="40"/>
      <c r="O373" s="41"/>
      <c r="P373" s="41"/>
      <c r="Q373" s="42"/>
      <c r="R373" s="40"/>
      <c r="S373" s="40"/>
      <c r="T373" s="40"/>
      <c r="U373" s="40"/>
      <c r="V373" s="40"/>
    </row>
    <row r="374" spans="1:22" s="59" customFormat="1" ht="19.899999999999999" customHeight="1" x14ac:dyDescent="0.25">
      <c r="A374" s="51"/>
      <c r="B374" s="54"/>
      <c r="C374" s="53"/>
      <c r="D374" s="54"/>
      <c r="E374" s="54"/>
      <c r="F374" s="53"/>
      <c r="G374" s="54"/>
      <c r="H374" s="54"/>
      <c r="I374" s="53"/>
      <c r="J374" s="54"/>
      <c r="K374" s="57"/>
      <c r="L374" s="40"/>
      <c r="M374" s="40"/>
      <c r="N374" s="40"/>
      <c r="O374" s="41"/>
      <c r="P374" s="41"/>
      <c r="Q374" s="42"/>
      <c r="R374" s="40"/>
      <c r="S374" s="40"/>
      <c r="T374" s="40"/>
      <c r="U374" s="40"/>
      <c r="V374" s="40"/>
    </row>
    <row r="375" spans="1:22" s="59" customFormat="1" ht="19.899999999999999" customHeight="1" x14ac:dyDescent="0.25">
      <c r="A375" s="51"/>
      <c r="B375" s="54"/>
      <c r="C375" s="53"/>
      <c r="D375" s="54"/>
      <c r="E375" s="54"/>
      <c r="F375" s="53"/>
      <c r="G375" s="54"/>
      <c r="H375" s="54"/>
      <c r="I375" s="53"/>
      <c r="J375" s="54"/>
      <c r="K375" s="57"/>
      <c r="L375" s="40"/>
      <c r="M375" s="40"/>
      <c r="N375" s="40"/>
      <c r="O375" s="41"/>
      <c r="P375" s="41"/>
      <c r="Q375" s="42"/>
      <c r="R375" s="40"/>
      <c r="S375" s="40"/>
      <c r="T375" s="40"/>
      <c r="U375" s="40"/>
      <c r="V375" s="40"/>
    </row>
    <row r="376" spans="1:22" s="59" customFormat="1" ht="19.899999999999999" customHeight="1" x14ac:dyDescent="0.25">
      <c r="A376" s="51"/>
      <c r="B376" s="54"/>
      <c r="C376" s="53"/>
      <c r="D376" s="54"/>
      <c r="E376" s="54"/>
      <c r="F376" s="53"/>
      <c r="G376" s="54"/>
      <c r="H376" s="54"/>
      <c r="I376" s="53"/>
      <c r="J376" s="54"/>
      <c r="K376" s="57"/>
      <c r="L376" s="40"/>
      <c r="M376" s="40"/>
      <c r="N376" s="40"/>
      <c r="O376" s="41"/>
      <c r="P376" s="41"/>
      <c r="Q376" s="42"/>
      <c r="R376" s="40"/>
      <c r="S376" s="40"/>
      <c r="T376" s="40"/>
      <c r="U376" s="40"/>
      <c r="V376" s="40"/>
    </row>
    <row r="377" spans="1:22" s="59" customFormat="1" ht="19.899999999999999" customHeight="1" x14ac:dyDescent="0.25">
      <c r="A377" s="51"/>
      <c r="B377" s="54"/>
      <c r="C377" s="53"/>
      <c r="D377" s="54"/>
      <c r="E377" s="54"/>
      <c r="F377" s="53"/>
      <c r="G377" s="54"/>
      <c r="H377" s="54"/>
      <c r="I377" s="53"/>
      <c r="J377" s="54"/>
      <c r="K377" s="57"/>
      <c r="L377" s="40"/>
      <c r="M377" s="40"/>
      <c r="N377" s="40"/>
      <c r="O377" s="41"/>
      <c r="P377" s="41"/>
      <c r="Q377" s="42"/>
      <c r="R377" s="40"/>
      <c r="S377" s="40"/>
      <c r="T377" s="40"/>
      <c r="U377" s="40"/>
      <c r="V377" s="40"/>
    </row>
    <row r="378" spans="1:22" s="59" customFormat="1" ht="19.899999999999999" customHeight="1" x14ac:dyDescent="0.25">
      <c r="A378" s="51"/>
      <c r="B378" s="54"/>
      <c r="C378" s="53"/>
      <c r="D378" s="54"/>
      <c r="E378" s="54"/>
      <c r="F378" s="53"/>
      <c r="G378" s="54"/>
      <c r="H378" s="54"/>
      <c r="I378" s="53"/>
      <c r="J378" s="54"/>
      <c r="K378" s="57"/>
      <c r="L378" s="40"/>
      <c r="M378" s="40"/>
      <c r="N378" s="40"/>
      <c r="O378" s="41"/>
      <c r="P378" s="41"/>
      <c r="Q378" s="42"/>
      <c r="R378" s="40"/>
      <c r="S378" s="40"/>
      <c r="T378" s="40"/>
      <c r="U378" s="40"/>
      <c r="V378" s="40"/>
    </row>
    <row r="379" spans="1:22" s="59" customFormat="1" ht="19.899999999999999" customHeight="1" x14ac:dyDescent="0.25">
      <c r="A379" s="51"/>
      <c r="B379" s="54"/>
      <c r="C379" s="53"/>
      <c r="D379" s="54"/>
      <c r="E379" s="54"/>
      <c r="F379" s="53"/>
      <c r="G379" s="54"/>
      <c r="H379" s="54"/>
      <c r="I379" s="53"/>
      <c r="J379" s="54"/>
      <c r="K379" s="57"/>
      <c r="L379" s="40"/>
      <c r="M379" s="40"/>
      <c r="N379" s="40"/>
      <c r="O379" s="41"/>
      <c r="P379" s="41"/>
      <c r="Q379" s="42"/>
      <c r="R379" s="40"/>
      <c r="S379" s="40"/>
      <c r="T379" s="40"/>
      <c r="U379" s="40"/>
      <c r="V379" s="40"/>
    </row>
    <row r="380" spans="1:22" s="59" customFormat="1" ht="19.899999999999999" customHeight="1" x14ac:dyDescent="0.25">
      <c r="A380" s="51"/>
      <c r="B380" s="54"/>
      <c r="C380" s="53"/>
      <c r="D380" s="54"/>
      <c r="E380" s="54"/>
      <c r="F380" s="53"/>
      <c r="G380" s="54"/>
      <c r="H380" s="54"/>
      <c r="I380" s="53"/>
      <c r="J380" s="54"/>
      <c r="K380" s="57"/>
      <c r="L380" s="40"/>
      <c r="M380" s="40"/>
      <c r="N380" s="40"/>
      <c r="O380" s="41"/>
      <c r="P380" s="41"/>
      <c r="Q380" s="42"/>
      <c r="R380" s="40"/>
      <c r="S380" s="40"/>
      <c r="T380" s="40"/>
      <c r="U380" s="40"/>
      <c r="V380" s="40"/>
    </row>
    <row r="381" spans="1:22" s="59" customFormat="1" ht="19.899999999999999" customHeight="1" x14ac:dyDescent="0.25">
      <c r="A381" s="51"/>
      <c r="B381" s="54"/>
      <c r="C381" s="53"/>
      <c r="D381" s="54"/>
      <c r="E381" s="54"/>
      <c r="F381" s="53"/>
      <c r="G381" s="54"/>
      <c r="H381" s="54"/>
      <c r="I381" s="53"/>
      <c r="J381" s="54"/>
      <c r="K381" s="57"/>
      <c r="L381" s="40"/>
      <c r="M381" s="40"/>
      <c r="N381" s="40"/>
      <c r="O381" s="41"/>
      <c r="P381" s="41"/>
      <c r="Q381" s="42"/>
      <c r="R381" s="40"/>
      <c r="S381" s="40"/>
      <c r="T381" s="40"/>
      <c r="U381" s="40"/>
      <c r="V381" s="40"/>
    </row>
    <row r="382" spans="1:22" s="59" customFormat="1" ht="19.899999999999999" customHeight="1" x14ac:dyDescent="0.25">
      <c r="A382" s="51"/>
      <c r="B382" s="54"/>
      <c r="C382" s="53"/>
      <c r="D382" s="54"/>
      <c r="E382" s="54"/>
      <c r="F382" s="53"/>
      <c r="G382" s="54"/>
      <c r="H382" s="54"/>
      <c r="I382" s="53"/>
      <c r="J382" s="54"/>
      <c r="K382" s="57"/>
      <c r="L382" s="40"/>
      <c r="M382" s="40"/>
      <c r="N382" s="40"/>
      <c r="O382" s="41"/>
      <c r="P382" s="41"/>
      <c r="Q382" s="42"/>
      <c r="R382" s="40"/>
      <c r="S382" s="40"/>
      <c r="T382" s="40"/>
      <c r="U382" s="40"/>
      <c r="V382" s="40"/>
    </row>
    <row r="383" spans="1:22" s="59" customFormat="1" ht="19.899999999999999" customHeight="1" x14ac:dyDescent="0.25">
      <c r="A383" s="51"/>
      <c r="B383" s="54"/>
      <c r="C383" s="53"/>
      <c r="D383" s="54"/>
      <c r="E383" s="54"/>
      <c r="F383" s="53"/>
      <c r="G383" s="54"/>
      <c r="H383" s="54"/>
      <c r="I383" s="53"/>
      <c r="J383" s="54"/>
      <c r="K383" s="57"/>
      <c r="L383" s="40"/>
      <c r="M383" s="40"/>
      <c r="N383" s="40"/>
      <c r="O383" s="41"/>
      <c r="P383" s="41"/>
      <c r="Q383" s="42"/>
      <c r="R383" s="40"/>
      <c r="S383" s="40"/>
      <c r="T383" s="40"/>
      <c r="U383" s="40"/>
      <c r="V383" s="40"/>
    </row>
    <row r="384" spans="1:22" s="59" customFormat="1" ht="19.899999999999999" customHeight="1" x14ac:dyDescent="0.25">
      <c r="A384" s="51"/>
      <c r="B384" s="54"/>
      <c r="C384" s="53"/>
      <c r="D384" s="54"/>
      <c r="E384" s="54"/>
      <c r="F384" s="53"/>
      <c r="G384" s="54"/>
      <c r="H384" s="54"/>
      <c r="I384" s="53"/>
      <c r="J384" s="54"/>
      <c r="K384" s="57"/>
      <c r="L384" s="40"/>
      <c r="M384" s="40"/>
      <c r="N384" s="40"/>
      <c r="O384" s="41"/>
      <c r="P384" s="41"/>
      <c r="Q384" s="42"/>
      <c r="R384" s="40"/>
      <c r="S384" s="40"/>
      <c r="T384" s="40"/>
      <c r="U384" s="40"/>
      <c r="V384" s="40"/>
    </row>
    <row r="385" spans="1:22" s="59" customFormat="1" ht="19.899999999999999" customHeight="1" x14ac:dyDescent="0.25">
      <c r="A385" s="51"/>
      <c r="B385" s="54"/>
      <c r="C385" s="53"/>
      <c r="D385" s="54"/>
      <c r="E385" s="54"/>
      <c r="F385" s="53"/>
      <c r="G385" s="54"/>
      <c r="H385" s="54"/>
      <c r="I385" s="53"/>
      <c r="J385" s="54"/>
      <c r="K385" s="57"/>
      <c r="L385" s="40"/>
      <c r="M385" s="40"/>
      <c r="N385" s="40"/>
      <c r="O385" s="41"/>
      <c r="P385" s="41"/>
      <c r="Q385" s="42"/>
      <c r="R385" s="40"/>
      <c r="S385" s="40"/>
      <c r="T385" s="40"/>
      <c r="U385" s="40"/>
      <c r="V385" s="40"/>
    </row>
    <row r="386" spans="1:22" s="59" customFormat="1" ht="19.899999999999999" customHeight="1" x14ac:dyDescent="0.25">
      <c r="A386" s="51"/>
      <c r="B386" s="54"/>
      <c r="C386" s="53"/>
      <c r="D386" s="54"/>
      <c r="E386" s="54"/>
      <c r="F386" s="53"/>
      <c r="G386" s="54"/>
      <c r="H386" s="54"/>
      <c r="I386" s="53"/>
      <c r="J386" s="54"/>
      <c r="K386" s="57"/>
      <c r="L386" s="40"/>
      <c r="M386" s="40"/>
      <c r="N386" s="40"/>
      <c r="O386" s="41"/>
      <c r="P386" s="41"/>
      <c r="Q386" s="42"/>
      <c r="R386" s="40"/>
      <c r="S386" s="40"/>
      <c r="T386" s="40"/>
      <c r="U386" s="40"/>
      <c r="V386" s="40"/>
    </row>
    <row r="387" spans="1:22" s="59" customFormat="1" ht="19.899999999999999" customHeight="1" x14ac:dyDescent="0.25">
      <c r="A387" s="51"/>
      <c r="B387" s="54"/>
      <c r="C387" s="53"/>
      <c r="D387" s="54"/>
      <c r="E387" s="54"/>
      <c r="F387" s="53"/>
      <c r="G387" s="54"/>
      <c r="H387" s="54"/>
      <c r="I387" s="53"/>
      <c r="J387" s="54"/>
      <c r="K387" s="57"/>
      <c r="L387" s="40"/>
      <c r="M387" s="40"/>
      <c r="N387" s="40"/>
      <c r="O387" s="41"/>
      <c r="P387" s="41"/>
      <c r="Q387" s="42"/>
      <c r="R387" s="40"/>
      <c r="S387" s="40"/>
      <c r="T387" s="40"/>
      <c r="U387" s="40"/>
      <c r="V387" s="40"/>
    </row>
    <row r="388" spans="1:22" s="59" customFormat="1" ht="19.899999999999999" customHeight="1" x14ac:dyDescent="0.25">
      <c r="A388" s="51"/>
      <c r="B388" s="54"/>
      <c r="C388" s="53"/>
      <c r="D388" s="54"/>
      <c r="E388" s="54"/>
      <c r="F388" s="53"/>
      <c r="G388" s="54"/>
      <c r="H388" s="54"/>
      <c r="I388" s="53"/>
      <c r="J388" s="54"/>
      <c r="K388" s="57"/>
      <c r="L388" s="40"/>
      <c r="M388" s="40"/>
      <c r="N388" s="40"/>
      <c r="O388" s="41"/>
      <c r="P388" s="41"/>
      <c r="Q388" s="42"/>
      <c r="R388" s="40"/>
      <c r="S388" s="40"/>
      <c r="T388" s="40"/>
      <c r="U388" s="40"/>
      <c r="V388" s="40"/>
    </row>
    <row r="389" spans="1:22" s="59" customFormat="1" ht="19.899999999999999" customHeight="1" x14ac:dyDescent="0.25">
      <c r="A389" s="51"/>
      <c r="B389" s="54"/>
      <c r="C389" s="53"/>
      <c r="D389" s="54"/>
      <c r="E389" s="54"/>
      <c r="F389" s="53"/>
      <c r="G389" s="54"/>
      <c r="H389" s="54"/>
      <c r="I389" s="53"/>
      <c r="J389" s="54"/>
      <c r="K389" s="57"/>
      <c r="L389" s="40"/>
      <c r="M389" s="40"/>
      <c r="N389" s="40"/>
      <c r="O389" s="41"/>
      <c r="P389" s="41"/>
      <c r="Q389" s="42"/>
      <c r="R389" s="40"/>
      <c r="S389" s="40"/>
      <c r="T389" s="40"/>
      <c r="U389" s="40"/>
      <c r="V389" s="40"/>
    </row>
    <row r="390" spans="1:22" s="59" customFormat="1" ht="19.899999999999999" customHeight="1" x14ac:dyDescent="0.25">
      <c r="A390" s="51"/>
      <c r="B390" s="54"/>
      <c r="C390" s="53"/>
      <c r="D390" s="54"/>
      <c r="E390" s="54"/>
      <c r="F390" s="53"/>
      <c r="G390" s="54"/>
      <c r="H390" s="54"/>
      <c r="I390" s="53"/>
      <c r="J390" s="54"/>
      <c r="K390" s="57"/>
      <c r="L390" s="40"/>
      <c r="M390" s="40"/>
      <c r="N390" s="40"/>
      <c r="O390" s="41"/>
      <c r="P390" s="41"/>
      <c r="Q390" s="42"/>
      <c r="R390" s="40"/>
      <c r="S390" s="40"/>
      <c r="T390" s="40"/>
      <c r="U390" s="40"/>
      <c r="V390" s="40"/>
    </row>
    <row r="391" spans="1:22" s="59" customFormat="1" ht="19.899999999999999" customHeight="1" x14ac:dyDescent="0.25">
      <c r="A391" s="51"/>
      <c r="B391" s="54"/>
      <c r="C391" s="53"/>
      <c r="D391" s="54"/>
      <c r="E391" s="54"/>
      <c r="F391" s="53"/>
      <c r="G391" s="54"/>
      <c r="H391" s="54"/>
      <c r="I391" s="53"/>
      <c r="J391" s="54"/>
      <c r="K391" s="57"/>
      <c r="L391" s="40"/>
      <c r="M391" s="40"/>
      <c r="N391" s="40"/>
      <c r="O391" s="41"/>
      <c r="P391" s="41"/>
      <c r="Q391" s="42"/>
      <c r="R391" s="40"/>
      <c r="S391" s="40"/>
      <c r="T391" s="40"/>
      <c r="U391" s="40"/>
      <c r="V391" s="40"/>
    </row>
    <row r="392" spans="1:22" s="59" customFormat="1" ht="19.899999999999999" customHeight="1" x14ac:dyDescent="0.25">
      <c r="A392" s="51"/>
      <c r="B392" s="54"/>
      <c r="C392" s="53"/>
      <c r="D392" s="54"/>
      <c r="E392" s="54"/>
      <c r="F392" s="53"/>
      <c r="G392" s="54"/>
      <c r="H392" s="54"/>
      <c r="I392" s="53"/>
      <c r="J392" s="54"/>
      <c r="K392" s="57"/>
      <c r="L392" s="40"/>
      <c r="M392" s="40"/>
      <c r="N392" s="40"/>
      <c r="O392" s="41"/>
      <c r="P392" s="41"/>
      <c r="Q392" s="42"/>
      <c r="R392" s="40"/>
      <c r="S392" s="40"/>
      <c r="T392" s="40"/>
      <c r="U392" s="40"/>
      <c r="V392" s="40"/>
    </row>
    <row r="393" spans="1:22" s="59" customFormat="1" ht="19.899999999999999" customHeight="1" x14ac:dyDescent="0.25">
      <c r="A393" s="51"/>
      <c r="B393" s="54"/>
      <c r="C393" s="53"/>
      <c r="D393" s="54"/>
      <c r="E393" s="54"/>
      <c r="F393" s="53"/>
      <c r="G393" s="54"/>
      <c r="H393" s="54"/>
      <c r="I393" s="53"/>
      <c r="J393" s="54"/>
      <c r="K393" s="57"/>
      <c r="L393" s="40"/>
      <c r="M393" s="40"/>
      <c r="N393" s="40"/>
      <c r="O393" s="41"/>
      <c r="P393" s="41"/>
      <c r="Q393" s="42"/>
      <c r="R393" s="40"/>
      <c r="S393" s="40"/>
      <c r="T393" s="40"/>
      <c r="U393" s="40"/>
      <c r="V393" s="40"/>
    </row>
    <row r="394" spans="1:22" s="59" customFormat="1" ht="19.899999999999999" customHeight="1" x14ac:dyDescent="0.25">
      <c r="A394" s="51"/>
      <c r="B394" s="54"/>
      <c r="C394" s="53"/>
      <c r="D394" s="54"/>
      <c r="E394" s="54"/>
      <c r="F394" s="53"/>
      <c r="G394" s="54"/>
      <c r="H394" s="54"/>
      <c r="I394" s="53"/>
      <c r="J394" s="54"/>
      <c r="K394" s="57"/>
      <c r="L394" s="40"/>
      <c r="M394" s="40"/>
      <c r="N394" s="40"/>
      <c r="O394" s="41"/>
      <c r="P394" s="41"/>
      <c r="Q394" s="42"/>
      <c r="R394" s="40"/>
      <c r="S394" s="40"/>
      <c r="T394" s="40"/>
      <c r="U394" s="40"/>
      <c r="V394" s="40"/>
    </row>
    <row r="395" spans="1:22" s="59" customFormat="1" ht="19.899999999999999" customHeight="1" x14ac:dyDescent="0.25">
      <c r="A395" s="51"/>
      <c r="B395" s="54"/>
      <c r="C395" s="53"/>
      <c r="D395" s="54"/>
      <c r="E395" s="54"/>
      <c r="F395" s="53"/>
      <c r="G395" s="54"/>
      <c r="H395" s="54"/>
      <c r="I395" s="53"/>
      <c r="J395" s="54"/>
      <c r="K395" s="57"/>
      <c r="L395" s="40"/>
      <c r="M395" s="40"/>
      <c r="N395" s="40"/>
      <c r="O395" s="41"/>
      <c r="P395" s="41"/>
      <c r="Q395" s="42"/>
      <c r="R395" s="40"/>
      <c r="S395" s="40"/>
      <c r="T395" s="40"/>
      <c r="U395" s="40"/>
      <c r="V395" s="40"/>
    </row>
    <row r="396" spans="1:22" s="59" customFormat="1" ht="19.899999999999999" customHeight="1" x14ac:dyDescent="0.25">
      <c r="A396" s="51"/>
      <c r="B396" s="54"/>
      <c r="C396" s="53"/>
      <c r="D396" s="54"/>
      <c r="E396" s="54"/>
      <c r="F396" s="53"/>
      <c r="G396" s="54"/>
      <c r="H396" s="54"/>
      <c r="I396" s="53"/>
      <c r="J396" s="54"/>
      <c r="K396" s="57"/>
      <c r="L396" s="40"/>
      <c r="M396" s="40"/>
      <c r="N396" s="40"/>
      <c r="O396" s="41"/>
      <c r="P396" s="41"/>
      <c r="Q396" s="42"/>
      <c r="R396" s="40"/>
      <c r="S396" s="40"/>
      <c r="T396" s="40"/>
      <c r="U396" s="40"/>
      <c r="V396" s="40"/>
    </row>
    <row r="397" spans="1:22" s="59" customFormat="1" ht="19.899999999999999" customHeight="1" x14ac:dyDescent="0.25">
      <c r="A397" s="51"/>
      <c r="B397" s="54"/>
      <c r="C397" s="53"/>
      <c r="D397" s="54"/>
      <c r="E397" s="54"/>
      <c r="F397" s="53"/>
      <c r="G397" s="54"/>
      <c r="H397" s="54"/>
      <c r="I397" s="53"/>
      <c r="J397" s="54"/>
      <c r="K397" s="57"/>
      <c r="L397" s="40"/>
      <c r="M397" s="40"/>
      <c r="N397" s="40"/>
      <c r="O397" s="41"/>
      <c r="P397" s="41"/>
      <c r="Q397" s="42"/>
      <c r="R397" s="40"/>
      <c r="S397" s="40"/>
      <c r="T397" s="40"/>
      <c r="U397" s="40"/>
      <c r="V397" s="40"/>
    </row>
    <row r="398" spans="1:22" s="59" customFormat="1" ht="19.899999999999999" customHeight="1" x14ac:dyDescent="0.25">
      <c r="A398" s="51"/>
      <c r="B398" s="54"/>
      <c r="C398" s="53"/>
      <c r="D398" s="54"/>
      <c r="E398" s="54"/>
      <c r="F398" s="53"/>
      <c r="G398" s="54"/>
      <c r="H398" s="54"/>
      <c r="I398" s="53"/>
      <c r="J398" s="54"/>
      <c r="K398" s="57"/>
      <c r="L398" s="40"/>
      <c r="M398" s="40"/>
      <c r="N398" s="40"/>
      <c r="O398" s="41"/>
      <c r="P398" s="41"/>
      <c r="Q398" s="42"/>
      <c r="R398" s="40"/>
      <c r="S398" s="40"/>
      <c r="T398" s="40"/>
      <c r="U398" s="40"/>
      <c r="V398" s="40"/>
    </row>
    <row r="399" spans="1:22" s="59" customFormat="1" ht="19.899999999999999" customHeight="1" x14ac:dyDescent="0.25">
      <c r="A399" s="51"/>
      <c r="B399" s="54"/>
      <c r="C399" s="53"/>
      <c r="D399" s="54"/>
      <c r="E399" s="54"/>
      <c r="F399" s="53"/>
      <c r="G399" s="54"/>
      <c r="H399" s="54"/>
      <c r="I399" s="53"/>
      <c r="J399" s="54"/>
      <c r="K399" s="57"/>
      <c r="L399" s="40"/>
      <c r="M399" s="40"/>
      <c r="N399" s="40"/>
      <c r="O399" s="41"/>
      <c r="P399" s="41"/>
      <c r="Q399" s="42"/>
      <c r="R399" s="40"/>
      <c r="S399" s="40"/>
      <c r="T399" s="40"/>
      <c r="U399" s="40"/>
      <c r="V399" s="40"/>
    </row>
    <row r="400" spans="1:22" s="59" customFormat="1" ht="19.899999999999999" customHeight="1" x14ac:dyDescent="0.25">
      <c r="A400" s="51"/>
      <c r="B400" s="54"/>
      <c r="C400" s="53"/>
      <c r="D400" s="54"/>
      <c r="E400" s="54"/>
      <c r="F400" s="53"/>
      <c r="G400" s="54"/>
      <c r="H400" s="54"/>
      <c r="I400" s="53"/>
      <c r="J400" s="54"/>
      <c r="K400" s="57"/>
      <c r="L400" s="40"/>
      <c r="M400" s="40"/>
      <c r="N400" s="40"/>
      <c r="O400" s="41"/>
      <c r="P400" s="41"/>
      <c r="Q400" s="42"/>
      <c r="R400" s="40"/>
      <c r="S400" s="40"/>
      <c r="T400" s="40"/>
      <c r="U400" s="40"/>
      <c r="V400" s="40"/>
    </row>
    <row r="401" spans="1:22" s="59" customFormat="1" ht="19.899999999999999" customHeight="1" x14ac:dyDescent="0.25">
      <c r="A401" s="51"/>
      <c r="B401" s="54"/>
      <c r="C401" s="53"/>
      <c r="D401" s="54"/>
      <c r="E401" s="54"/>
      <c r="F401" s="53"/>
      <c r="G401" s="54"/>
      <c r="H401" s="54"/>
      <c r="I401" s="53"/>
      <c r="J401" s="54"/>
      <c r="K401" s="57"/>
      <c r="L401" s="40"/>
      <c r="M401" s="40"/>
      <c r="N401" s="40"/>
      <c r="O401" s="41"/>
      <c r="P401" s="41"/>
      <c r="Q401" s="42"/>
      <c r="R401" s="40"/>
      <c r="S401" s="40"/>
      <c r="T401" s="40"/>
      <c r="U401" s="40"/>
      <c r="V401" s="40"/>
    </row>
    <row r="402" spans="1:22" s="59" customFormat="1" ht="19.899999999999999" customHeight="1" x14ac:dyDescent="0.25">
      <c r="A402" s="51"/>
      <c r="B402" s="54"/>
      <c r="C402" s="53"/>
      <c r="D402" s="54"/>
      <c r="E402" s="54"/>
      <c r="F402" s="53"/>
      <c r="G402" s="54"/>
      <c r="H402" s="54"/>
      <c r="I402" s="53"/>
      <c r="J402" s="54"/>
      <c r="K402" s="57"/>
      <c r="L402" s="40"/>
      <c r="M402" s="40"/>
      <c r="N402" s="40"/>
      <c r="O402" s="41"/>
      <c r="P402" s="41"/>
      <c r="Q402" s="42"/>
      <c r="R402" s="40"/>
      <c r="S402" s="40"/>
      <c r="T402" s="40"/>
      <c r="U402" s="40"/>
      <c r="V402" s="40"/>
    </row>
    <row r="403" spans="1:22" s="59" customFormat="1" ht="19.899999999999999" customHeight="1" x14ac:dyDescent="0.25">
      <c r="A403" s="51"/>
      <c r="B403" s="54"/>
      <c r="C403" s="53"/>
      <c r="D403" s="54"/>
      <c r="E403" s="54"/>
      <c r="F403" s="53"/>
      <c r="G403" s="54"/>
      <c r="H403" s="54"/>
      <c r="I403" s="53"/>
      <c r="J403" s="54"/>
      <c r="K403" s="57"/>
      <c r="L403" s="40"/>
      <c r="M403" s="40"/>
      <c r="N403" s="40"/>
      <c r="O403" s="41"/>
      <c r="P403" s="41"/>
      <c r="Q403" s="42"/>
      <c r="R403" s="40"/>
      <c r="S403" s="40"/>
      <c r="T403" s="40"/>
      <c r="U403" s="40"/>
      <c r="V403" s="40"/>
    </row>
    <row r="404" spans="1:22" s="59" customFormat="1" ht="19.899999999999999" customHeight="1" x14ac:dyDescent="0.25">
      <c r="A404" s="51"/>
      <c r="B404" s="54"/>
      <c r="C404" s="53"/>
      <c r="D404" s="54"/>
      <c r="E404" s="54"/>
      <c r="F404" s="53"/>
      <c r="G404" s="54"/>
      <c r="H404" s="54"/>
      <c r="I404" s="53"/>
      <c r="J404" s="54"/>
      <c r="K404" s="57"/>
      <c r="L404" s="40"/>
      <c r="M404" s="40"/>
      <c r="N404" s="40"/>
      <c r="O404" s="41"/>
      <c r="P404" s="41"/>
      <c r="Q404" s="42"/>
      <c r="R404" s="40"/>
      <c r="S404" s="40"/>
      <c r="T404" s="40"/>
      <c r="U404" s="40"/>
      <c r="V404" s="40"/>
    </row>
    <row r="405" spans="1:22" s="59" customFormat="1" ht="19.899999999999999" customHeight="1" x14ac:dyDescent="0.25">
      <c r="A405" s="51"/>
      <c r="B405" s="54"/>
      <c r="C405" s="53"/>
      <c r="D405" s="54"/>
      <c r="E405" s="54"/>
      <c r="F405" s="53"/>
      <c r="G405" s="54"/>
      <c r="H405" s="54"/>
      <c r="I405" s="53"/>
      <c r="J405" s="54"/>
      <c r="K405" s="57"/>
      <c r="L405" s="40"/>
      <c r="M405" s="40"/>
      <c r="N405" s="40"/>
      <c r="O405" s="41"/>
      <c r="P405" s="41"/>
      <c r="Q405" s="42"/>
      <c r="R405" s="40"/>
      <c r="S405" s="40"/>
      <c r="T405" s="40"/>
      <c r="U405" s="40"/>
      <c r="V405" s="40"/>
    </row>
    <row r="406" spans="1:22" s="59" customFormat="1" ht="19.899999999999999" customHeight="1" x14ac:dyDescent="0.25">
      <c r="A406" s="51"/>
      <c r="B406" s="54"/>
      <c r="C406" s="53"/>
      <c r="D406" s="54"/>
      <c r="E406" s="54"/>
      <c r="F406" s="53"/>
      <c r="G406" s="54"/>
      <c r="H406" s="54"/>
      <c r="I406" s="53"/>
      <c r="J406" s="54"/>
      <c r="K406" s="57"/>
      <c r="L406" s="40"/>
      <c r="M406" s="40"/>
      <c r="N406" s="40"/>
      <c r="O406" s="41"/>
      <c r="P406" s="41"/>
      <c r="Q406" s="42"/>
      <c r="R406" s="40"/>
      <c r="S406" s="40"/>
      <c r="T406" s="40"/>
      <c r="U406" s="40"/>
      <c r="V406" s="40"/>
    </row>
    <row r="407" spans="1:22" s="59" customFormat="1" ht="19.899999999999999" customHeight="1" x14ac:dyDescent="0.25">
      <c r="A407" s="51"/>
      <c r="B407" s="54"/>
      <c r="C407" s="53"/>
      <c r="D407" s="54"/>
      <c r="E407" s="54"/>
      <c r="F407" s="53"/>
      <c r="G407" s="54"/>
      <c r="H407" s="54"/>
      <c r="I407" s="53"/>
      <c r="J407" s="54"/>
      <c r="K407" s="57"/>
      <c r="L407" s="40"/>
      <c r="M407" s="40"/>
      <c r="N407" s="40"/>
      <c r="O407" s="41"/>
      <c r="P407" s="41"/>
      <c r="Q407" s="42"/>
      <c r="R407" s="40"/>
      <c r="S407" s="40"/>
      <c r="T407" s="40"/>
      <c r="U407" s="40"/>
      <c r="V407" s="40"/>
    </row>
    <row r="408" spans="1:22" s="59" customFormat="1" ht="19.899999999999999" customHeight="1" x14ac:dyDescent="0.25">
      <c r="A408" s="51"/>
      <c r="B408" s="54"/>
      <c r="C408" s="53"/>
      <c r="D408" s="54"/>
      <c r="E408" s="54"/>
      <c r="F408" s="53"/>
      <c r="G408" s="54"/>
      <c r="H408" s="54"/>
      <c r="I408" s="53"/>
      <c r="J408" s="54"/>
      <c r="K408" s="57"/>
      <c r="L408" s="40"/>
      <c r="M408" s="40"/>
      <c r="N408" s="40"/>
      <c r="O408" s="41"/>
      <c r="P408" s="41"/>
      <c r="Q408" s="42"/>
      <c r="R408" s="40"/>
      <c r="S408" s="40"/>
      <c r="T408" s="40"/>
      <c r="U408" s="40"/>
      <c r="V408" s="40"/>
    </row>
    <row r="409" spans="1:22" s="59" customFormat="1" ht="19.899999999999999" customHeight="1" x14ac:dyDescent="0.25">
      <c r="A409" s="51"/>
      <c r="B409" s="54"/>
      <c r="C409" s="53"/>
      <c r="D409" s="54"/>
      <c r="E409" s="54"/>
      <c r="F409" s="53"/>
      <c r="G409" s="54"/>
      <c r="H409" s="54"/>
      <c r="I409" s="53"/>
      <c r="J409" s="54"/>
      <c r="K409" s="57"/>
      <c r="L409" s="40"/>
      <c r="M409" s="40"/>
      <c r="N409" s="40"/>
      <c r="O409" s="41"/>
      <c r="P409" s="41"/>
      <c r="Q409" s="42"/>
      <c r="R409" s="40"/>
      <c r="S409" s="40"/>
      <c r="T409" s="40"/>
      <c r="U409" s="40"/>
      <c r="V409" s="40"/>
    </row>
    <row r="410" spans="1:22" s="59" customFormat="1" ht="19.899999999999999" customHeight="1" x14ac:dyDescent="0.25">
      <c r="A410" s="51"/>
      <c r="B410" s="54"/>
      <c r="C410" s="53"/>
      <c r="D410" s="54"/>
      <c r="E410" s="54"/>
      <c r="F410" s="53"/>
      <c r="G410" s="54"/>
      <c r="H410" s="54"/>
      <c r="I410" s="53"/>
      <c r="J410" s="54"/>
      <c r="K410" s="57"/>
      <c r="L410" s="40"/>
      <c r="M410" s="40"/>
      <c r="N410" s="40"/>
      <c r="O410" s="41"/>
      <c r="P410" s="41"/>
      <c r="Q410" s="42"/>
      <c r="R410" s="40"/>
      <c r="S410" s="40"/>
      <c r="T410" s="40"/>
      <c r="U410" s="40"/>
      <c r="V410" s="40"/>
    </row>
    <row r="411" spans="1:22" s="59" customFormat="1" ht="19.899999999999999" customHeight="1" x14ac:dyDescent="0.25">
      <c r="A411" s="51"/>
      <c r="B411" s="54"/>
      <c r="C411" s="53"/>
      <c r="D411" s="54"/>
      <c r="E411" s="54"/>
      <c r="F411" s="53"/>
      <c r="G411" s="54"/>
      <c r="H411" s="54"/>
      <c r="I411" s="53"/>
      <c r="J411" s="54"/>
      <c r="K411" s="57"/>
      <c r="L411" s="40"/>
      <c r="M411" s="40"/>
      <c r="N411" s="40"/>
      <c r="O411" s="41"/>
      <c r="P411" s="41"/>
      <c r="Q411" s="42"/>
      <c r="R411" s="40"/>
      <c r="S411" s="40"/>
      <c r="T411" s="40"/>
      <c r="U411" s="40"/>
      <c r="V411" s="40"/>
    </row>
    <row r="412" spans="1:22" s="59" customFormat="1" ht="19.899999999999999" customHeight="1" x14ac:dyDescent="0.25">
      <c r="A412" s="51"/>
      <c r="B412" s="54"/>
      <c r="C412" s="53"/>
      <c r="D412" s="54"/>
      <c r="E412" s="54"/>
      <c r="F412" s="53"/>
      <c r="G412" s="54"/>
      <c r="H412" s="54"/>
      <c r="I412" s="53"/>
      <c r="J412" s="54"/>
      <c r="K412" s="57"/>
      <c r="L412" s="40"/>
      <c r="M412" s="40"/>
      <c r="N412" s="40"/>
      <c r="O412" s="41"/>
      <c r="P412" s="41"/>
      <c r="Q412" s="42"/>
      <c r="R412" s="40"/>
      <c r="S412" s="40"/>
      <c r="T412" s="40"/>
      <c r="U412" s="40"/>
      <c r="V412" s="40"/>
    </row>
    <row r="413" spans="1:22" s="59" customFormat="1" ht="19.899999999999999" customHeight="1" x14ac:dyDescent="0.25">
      <c r="A413" s="51"/>
      <c r="B413" s="54"/>
      <c r="C413" s="53"/>
      <c r="D413" s="54"/>
      <c r="E413" s="54"/>
      <c r="F413" s="53"/>
      <c r="G413" s="54"/>
      <c r="H413" s="54"/>
      <c r="I413" s="53"/>
      <c r="J413" s="54"/>
      <c r="K413" s="57"/>
      <c r="L413" s="40"/>
      <c r="M413" s="40"/>
      <c r="N413" s="40"/>
      <c r="O413" s="41"/>
      <c r="P413" s="41"/>
      <c r="Q413" s="42"/>
      <c r="R413" s="40"/>
      <c r="S413" s="40"/>
      <c r="T413" s="40"/>
      <c r="U413" s="40"/>
      <c r="V413" s="40"/>
    </row>
    <row r="414" spans="1:22" s="59" customFormat="1" ht="19.899999999999999" customHeight="1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</row>
    <row r="415" spans="1:22" s="59" customFormat="1" ht="19.899999999999999" customHeight="1" x14ac:dyDescent="0.25">
      <c r="A415" s="55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46"/>
      <c r="M415" s="46"/>
      <c r="N415" s="46"/>
      <c r="O415" s="49"/>
      <c r="P415" s="49"/>
      <c r="Q415" s="46"/>
      <c r="R415" s="46"/>
      <c r="S415" s="46"/>
      <c r="T415" s="46"/>
      <c r="U415" s="46"/>
      <c r="V415" s="46"/>
    </row>
    <row r="416" spans="1:22" s="59" customFormat="1" ht="19.899999999999999" customHeight="1" x14ac:dyDescent="0.25">
      <c r="A416" s="51"/>
      <c r="B416" s="54"/>
      <c r="C416" s="53"/>
      <c r="D416" s="54"/>
      <c r="E416" s="54"/>
      <c r="F416" s="53"/>
      <c r="G416" s="54"/>
      <c r="H416" s="54"/>
      <c r="I416" s="53"/>
      <c r="J416" s="54"/>
      <c r="K416" s="57"/>
      <c r="L416" s="40"/>
      <c r="M416" s="40"/>
      <c r="N416" s="40"/>
      <c r="O416" s="41"/>
      <c r="P416" s="41"/>
      <c r="Q416" s="42"/>
      <c r="R416" s="40"/>
      <c r="S416" s="40"/>
      <c r="T416" s="40"/>
      <c r="U416" s="40"/>
      <c r="V416" s="40"/>
    </row>
    <row r="417" spans="1:22" s="59" customFormat="1" ht="19.899999999999999" customHeight="1" x14ac:dyDescent="0.25">
      <c r="A417" s="51"/>
      <c r="B417" s="54"/>
      <c r="C417" s="53"/>
      <c r="D417" s="54"/>
      <c r="E417" s="54"/>
      <c r="F417" s="53"/>
      <c r="G417" s="54"/>
      <c r="H417" s="54"/>
      <c r="I417" s="53"/>
      <c r="J417" s="54"/>
      <c r="K417" s="57"/>
      <c r="L417" s="40"/>
      <c r="M417" s="40"/>
      <c r="N417" s="40"/>
      <c r="O417" s="41"/>
      <c r="P417" s="41"/>
      <c r="Q417" s="42"/>
      <c r="R417" s="40"/>
      <c r="S417" s="40"/>
      <c r="T417" s="40"/>
      <c r="U417" s="40"/>
      <c r="V417" s="40"/>
    </row>
    <row r="418" spans="1:22" s="59" customFormat="1" ht="19.899999999999999" customHeight="1" x14ac:dyDescent="0.25">
      <c r="A418" s="51"/>
      <c r="B418" s="54"/>
      <c r="C418" s="53"/>
      <c r="D418" s="54"/>
      <c r="E418" s="54"/>
      <c r="F418" s="53"/>
      <c r="G418" s="54"/>
      <c r="H418" s="54"/>
      <c r="I418" s="53"/>
      <c r="J418" s="54"/>
      <c r="K418" s="57"/>
      <c r="L418" s="40"/>
      <c r="M418" s="40"/>
      <c r="N418" s="40"/>
      <c r="O418" s="41"/>
      <c r="P418" s="41"/>
      <c r="Q418" s="42"/>
      <c r="R418" s="40"/>
      <c r="S418" s="40"/>
      <c r="T418" s="40"/>
      <c r="U418" s="40"/>
      <c r="V418" s="40"/>
    </row>
    <row r="419" spans="1:22" s="59" customFormat="1" ht="19.899999999999999" customHeight="1" x14ac:dyDescent="0.25">
      <c r="A419" s="51"/>
      <c r="B419" s="54"/>
      <c r="C419" s="53"/>
      <c r="D419" s="54"/>
      <c r="E419" s="54"/>
      <c r="F419" s="53"/>
      <c r="G419" s="54"/>
      <c r="H419" s="54"/>
      <c r="I419" s="53"/>
      <c r="J419" s="54"/>
      <c r="K419" s="57"/>
      <c r="L419" s="40"/>
      <c r="M419" s="40"/>
      <c r="N419" s="40"/>
      <c r="O419" s="41"/>
      <c r="P419" s="41"/>
      <c r="Q419" s="42"/>
      <c r="R419" s="40"/>
      <c r="S419" s="40"/>
      <c r="T419" s="40"/>
      <c r="U419" s="40"/>
      <c r="V419" s="40"/>
    </row>
    <row r="420" spans="1:22" s="59" customFormat="1" ht="19.899999999999999" customHeight="1" x14ac:dyDescent="0.25">
      <c r="A420" s="51"/>
      <c r="B420" s="54"/>
      <c r="C420" s="53"/>
      <c r="D420" s="54"/>
      <c r="E420" s="54"/>
      <c r="F420" s="53"/>
      <c r="G420" s="54"/>
      <c r="H420" s="54"/>
      <c r="I420" s="53"/>
      <c r="J420" s="54"/>
      <c r="K420" s="57"/>
      <c r="L420" s="40"/>
      <c r="M420" s="40"/>
      <c r="N420" s="40"/>
      <c r="O420" s="41"/>
      <c r="P420" s="41"/>
      <c r="Q420" s="42"/>
      <c r="R420" s="40"/>
      <c r="S420" s="40"/>
      <c r="T420" s="40"/>
      <c r="U420" s="40"/>
      <c r="V420" s="40"/>
    </row>
    <row r="421" spans="1:22" s="59" customFormat="1" ht="19.899999999999999" customHeight="1" x14ac:dyDescent="0.25">
      <c r="A421" s="51"/>
      <c r="B421" s="54"/>
      <c r="C421" s="53"/>
      <c r="D421" s="54"/>
      <c r="E421" s="54"/>
      <c r="F421" s="53"/>
      <c r="G421" s="54"/>
      <c r="H421" s="54"/>
      <c r="I421" s="53"/>
      <c r="J421" s="54"/>
      <c r="K421" s="57"/>
      <c r="L421" s="40"/>
      <c r="M421" s="40"/>
      <c r="N421" s="40"/>
      <c r="O421" s="41"/>
      <c r="P421" s="41"/>
      <c r="Q421" s="42"/>
      <c r="R421" s="40"/>
      <c r="S421" s="40"/>
      <c r="T421" s="40"/>
      <c r="U421" s="40"/>
      <c r="V421" s="40"/>
    </row>
    <row r="422" spans="1:22" s="59" customFormat="1" ht="19.899999999999999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</row>
  </sheetData>
  <sortState ref="A38:W70">
    <sortCondition ref="A70"/>
  </sortState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高中職免試&amp;特招</vt:lpstr>
      <vt:lpstr>高中職優免</vt:lpstr>
      <vt:lpstr>五專優免&amp;免試</vt:lpstr>
      <vt:lpstr>公立技優名額</vt:lpstr>
      <vt:lpstr>實用技能學程名額</vt:lpstr>
      <vt:lpstr>體育班&amp;運動優良名額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DFJH</dc:creator>
  <cp:lastModifiedBy>Administrator</cp:lastModifiedBy>
  <cp:lastPrinted>2022-03-24T06:53:20Z</cp:lastPrinted>
  <dcterms:created xsi:type="dcterms:W3CDTF">2009-08-28T05:32:29Z</dcterms:created>
  <dcterms:modified xsi:type="dcterms:W3CDTF">2022-06-13T07:59:16Z</dcterms:modified>
</cp:coreProperties>
</file>